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21.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22.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1.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2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orre admin" sheetId="1" r:id="rId4"/>
    <sheet state="visible" name="Monitor Admin" sheetId="2" r:id="rId5"/>
    <sheet state="visible" name="DiscoSolido Admin" sheetId="3" r:id="rId6"/>
    <sheet state="visible" name="Disco duro interno Admin" sheetId="4" r:id="rId7"/>
    <sheet state="visible" name="Servidor Admin" sheetId="5" r:id="rId8"/>
    <sheet state="visible" name="ram Admin" sheetId="6" r:id="rId9"/>
    <sheet state="visible" name="Teclado Admin" sheetId="7" r:id="rId10"/>
    <sheet state="visible" name="Mouse Admin" sheetId="8" r:id="rId11"/>
    <sheet state="visible" name="Portatil Nosotros" sheetId="9" r:id="rId12"/>
    <sheet state="visible" name="Monitor Nosotros" sheetId="10" r:id="rId13"/>
    <sheet state="visible" name=" Disco mecanico Nosotros" sheetId="11" r:id="rId14"/>
    <sheet state="visible" name=" ram nosotros" sheetId="12" r:id="rId15"/>
    <sheet state="visible" name=" Servidor Nosotros" sheetId="13" r:id="rId16"/>
    <sheet state="visible" name="Tarjeta de video nosotros" sheetId="14" r:id="rId17"/>
    <sheet state="visible" name="Procesador Nosotros" sheetId="15" r:id="rId18"/>
    <sheet state="visible" name="Teclado nosostros " sheetId="16" r:id="rId19"/>
    <sheet state="visible" name="Mouse nosotros" sheetId="17" r:id="rId20"/>
    <sheet state="visible" name="software licencia" sheetId="18" r:id="rId21"/>
    <sheet state="visible" name="licencia visual" sheetId="19" r:id="rId22"/>
    <sheet state="visible" name="windows 11 licencia" sheetId="20" r:id="rId23"/>
    <sheet state="visible" name="licencia SQL" sheetId="21" r:id="rId24"/>
    <sheet state="visible" name="Servivios en la nube" sheetId="22" r:id="rId25"/>
  </sheets>
  <definedNames/>
  <calcPr/>
  <extLst>
    <ext uri="GoogleSheetsCustomDataVersion2">
      <go:sheetsCustomData xmlns:go="http://customooxmlschemas.google.com/" r:id="rId26" roundtripDataChecksum="KOvJZyl9nimEW1MmjNOSW5janwIYlElWBYAVmcayhkM="/>
    </ext>
  </extLst>
</workbook>
</file>

<file path=xl/sharedStrings.xml><?xml version="1.0" encoding="utf-8"?>
<sst xmlns="http://schemas.openxmlformats.org/spreadsheetml/2006/main" count="784" uniqueCount="434">
  <si>
    <t>CUADRO DE COTIZACIONES</t>
  </si>
  <si>
    <t xml:space="preserve">Cuadro Comparativo de Cotizaciones </t>
  </si>
  <si>
    <t xml:space="preserve">Presupuestos (a)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</si>
  <si>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</si>
  <si>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</si>
  <si>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t>Imagen</t>
  </si>
  <si>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</si>
  <si>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</si>
  <si>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</si>
  <si>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</si>
  <si>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t>Tipo de cambio</t>
  </si>
  <si>
    <r>
      <rPr>
        <rFont val="Trebuchet MS"/>
        <b/>
        <color theme="1"/>
        <sz val="10.0"/>
      </rPr>
      <t xml:space="preserve">Forma de Pago 
</t>
    </r>
    <r>
      <rPr>
        <rFont val="Trebuchet MS"/>
        <b val="0"/>
        <i/>
        <color theme="1"/>
        <sz val="8.0"/>
      </rPr>
      <t>(Contado o Cheque)</t>
    </r>
  </si>
  <si>
    <t>Garantias</t>
  </si>
  <si>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</si>
  <si>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Nº 1</t>
  </si>
  <si>
    <t>Amazon</t>
  </si>
  <si>
    <t>https://www.amazon.com/-/es/Dell-Optiplex-7040-Business-SFF/dp/B07K6YG7YY/ref=sr_1_6?__mk_es_US=%C3%85M%C3%85%C5%BD%C3%95%C3%91&amp;crid=2MWQLF56WPTLS&amp;dib=eyJ2IjoiMSJ9.SeDVyByL6hPPdfnq8uwIf-_4UgGU78xv4UrzZw1vnMekrcBVaP0qvkd6uHnbJUrDSfAByxOTFph21Wt_cFhsWzmJB9QzyHKH7C7Y0NhlHW57brXi-nlZGvHACLU28YIRn4D91McKHUNSziigM2t10opUxMb1dZToP6yislGkq_UYDykgVgZjAN9Lms9KPzOs7FYttNF1D4Cp__UCIo3V8VLKU0in0nCUJVrzzO1Arso.uZ8U9Qy3oDcRvHxslNmZEpCqQz4x9yIKKC6h78rscr8&amp;dib_tag=se&amp;keywords=Torre+Dell+OptiPlex+9020+i5&amp;qid=1754963114&amp;sprefix=torre+dell+optiplex+9020+i5%2Caps%2C884&amp;sr=8-6</t>
  </si>
  <si>
    <t>Torre Dell OptiPlex 9020 i5, 8GB RAM, 256GB SSD</t>
  </si>
  <si>
    <t>contado</t>
  </si>
  <si>
    <t>No tiene</t>
  </si>
  <si>
    <t>Producto reacondicionado, garantía limitada del vendedor, envío internacional sujeto a aduanas.</t>
  </si>
  <si>
    <t xml:space="preserve">Nº2 </t>
  </si>
  <si>
    <t>MercadoLibre</t>
  </si>
  <si>
    <t>https://listado.mercadolibre.com.co/dell-optiplex-9020-i5?sb=all_mercadolibre#D[A:dell%20optiplex%209020%20i5]</t>
  </si>
  <si>
    <t xml:space="preserve"> Equipo reacondicionado, garantía según vendedor, revisar reputación y tiempos de entrega.</t>
  </si>
  <si>
    <t>Nº 3</t>
  </si>
  <si>
    <t>Ebay</t>
  </si>
  <si>
    <t>https://www.ebay.com/sch/i.html?_nkw=dell+optiplex+9020+i5&amp;_sacat=0&amp;_from=R40&amp;_trksid=m570.l1313</t>
  </si>
  <si>
    <t>Producto usado/reacondicionado, garantía internacional, posible costo adicional por importación.</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</si>
  <si>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</si>
  <si>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</si>
  <si>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</si>
  <si>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</si>
  <si>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</si>
  <si>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</si>
  <si>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</si>
  <si>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</si>
  <si>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</si>
  <si>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</si>
  <si>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https://listado.mercadolibre.com.co/monitor-led-22”-full-hd?sb=all_mercadolibre#D[A:Monitor%20LED%2022”%20Full%20HD]</t>
  </si>
  <si>
    <t>Monitor LED 22” Full HD, entrada HDMI y VGA</t>
  </si>
  <si>
    <t xml:space="preserve">                                    </t>
  </si>
  <si>
    <t>El monitor LED de 22” Full HD es una opción económica y eficiente para el trabajo de administración en un entorno de servidor o uso de oficina.</t>
  </si>
  <si>
    <t>https://www.ebay.com/sch/i.html?_nkw=Monitor+LED+22”+Full+HD&amp;_sacat=0&amp;_from=R40&amp;_trksid=m570.l1313&amp;_odkw=dell+optiplex+9020+i5&amp;_osacat=0</t>
  </si>
  <si>
    <t xml:space="preserve">El monitor LED de 22” Full HD es una opción económica y eficiente para el trabajo de administración en un entorno de servidor o uso de oficina.
</t>
  </si>
  <si>
    <t>https://www.amazon.com/s?k=Monitor+LED+22”+Full+HD&amp;__mk_es_US=ÅMÅŽÕÑ&amp;crid=S6YJM4LYJNQO&amp;sprefix=monitor+led+22+full+hd%2Caps%2C224&amp;ref=nb_sb_noss_2</t>
  </si>
  <si>
    <t xml:space="preserve">contado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</si>
  <si>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</si>
  <si>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</si>
  <si>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</si>
  <si>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</si>
  <si>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</si>
  <si>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</si>
  <si>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</si>
  <si>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</si>
  <si>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</si>
  <si>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</si>
  <si>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Falabella (smartbuy)</t>
  </si>
  <si>
    <t>https://www.falabella.com.co/falabella-co/product/126882981/Unidad-de-estado-solido-ssd-kingston-NV2-1000GB-M2-PCIe-NVMe/126882982</t>
  </si>
  <si>
    <t>Kingston NV2 NVMe PCIe 4.0 1 TB</t>
  </si>
  <si>
    <t>12 meses</t>
  </si>
  <si>
    <t>Incluye garantía oficial del fabricante y factura legal. Precio más alto entre las tres opciones.</t>
  </si>
  <si>
    <t xml:space="preserve">Lasus </t>
  </si>
  <si>
    <t>https://lasus.com.co/es/kingston-nv3-ssd-pci-e-40-m2-1tb-rendimiento-superior</t>
  </si>
  <si>
    <t>36 meses</t>
  </si>
  <si>
    <t>Precio intermedio, disponibilidad inmediata. Incluye garantía estándar.</t>
  </si>
  <si>
    <t>PCMart Colombia</t>
  </si>
  <si>
    <t>https://pcmartcolombia.com/producto/kingston-nv2-1tb-m2-pcie-snv2s-1000g/</t>
  </si>
  <si>
    <t xml:space="preserve">Precio unitario competitivo, garantía incluida, pero no especifica tiempos de entrega en la web. </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</si>
  <si>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</si>
  <si>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</si>
  <si>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</si>
  <si>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</si>
  <si>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t>Imagenes</t>
  </si>
  <si>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</si>
  <si>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</si>
  <si>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</si>
  <si>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</si>
  <si>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</si>
  <si>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t>Garantia</t>
  </si>
  <si>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</si>
  <si>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MrPc</t>
  </si>
  <si>
    <t>https://www.mrpc.com.co/producto/hdd-1tb-western-digital-blue-7200rpm-64mb-35-sata-wd10ezex-190-000/</t>
  </si>
  <si>
    <t>WD Blue 1 TB, 7200 RPM, SATA III, 3.5"</t>
  </si>
  <si>
    <t>No aplica</t>
  </si>
  <si>
    <t>Tienda grande, disponibilidad inmediata</t>
  </si>
  <si>
    <t>PcWare</t>
  </si>
  <si>
    <t>https://www.pcware.com.co/western-digital-1-tb-blue-3-5-pulgadas-sata-lll-7200-rpm-wd10ezex?srsltid=AfmBOorzfsIIjLjyXnHYLSdW2fPkhoOHHMO9dHp4DHvArH3lRHZHc-2Y</t>
  </si>
  <si>
    <t>6 meses</t>
  </si>
  <si>
    <t>Mejor precio, garantía oficial WD</t>
  </si>
  <si>
    <t>Mercado Libre</t>
  </si>
  <si>
    <t>https://www.mercadolibre.com.co/interno-western-digital-wd10spzx-1tb-azul/p/MCO10101451#polycard_client=search-nordic&amp;searchVariation=MCO10101451&amp;position=1&amp;search_layout=stack&amp;type=product&amp;tracking_id=02d99036-74d5-468c-9106-fdda1cae4f9a&amp;wid=MCO898249546&amp;sid=search</t>
  </si>
  <si>
    <t>WD Blue 1 TB, 7200 RPM, SATA III, 64 MB caché, 3.5"</t>
  </si>
  <si>
    <t>Vendedor oficial WD en Mercado Libre, envío rápido</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</si>
  <si>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</si>
  <si>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</si>
  <si>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</si>
  <si>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</si>
  <si>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</si>
  <si>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</si>
  <si>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</si>
  <si>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</si>
  <si>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</si>
  <si>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</si>
  <si>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ebay</t>
  </si>
  <si>
    <t>https://www.ebay.com/itm/167558171339?itmmeta=01K2E8TT5MW7PTYJSPZDA1S3X0&amp;hash=item27033ecacb:g:NZQAAOSw3StoJkoe&amp;itmprp=enc%3AAQAKAAAA4MHg7L1Zz0LA5DYYmRTS30kvgR2zB7o7VLlAd5t60c63CHIkXzx5yrAPCQiajizzkrigGJlIW3vm4skg5gx7wNCanAN5LgQMzTM96EpbaqXOF7kjtApRFJYxeyMFEGP6cVwKvDbw5bjISmIm72yUKEL95UE2MwsAdOlqGrspLbDiJQl9n442IGGrwvq7FjTtMbyusJ3kV08KuR%2BNTp3TImLJ0knaGIV%2BWCkgRvilqdE%2Bx364k0Av4%2F2VfIFKNAX4fZGiCKuokiWJY4J8%2FJXPQZcmEC5JFwuhdxfFIU7OMC0e%7Ctkp%3ABFBM-KLryJNm</t>
  </si>
  <si>
    <t>Servidor Dell PowerEdge R740 – Xeon Silver 4110, 32GB RAM, 2TB HDD</t>
  </si>
  <si>
    <t>servidor ideal para empresas, gestión de bases de datos o cargas de trabajo empresariales intensivas.</t>
  </si>
  <si>
    <t>https://www.mercadolibre.com.co/servidor-dell-poweredge-r740/up/MCOU2958103905?pdp_filters=item_id:MCO1530442141</t>
  </si>
  <si>
    <t>Frontier</t>
  </si>
  <si>
    <t>https://frontier.com.co/servidores/rack/dell/servidor-rack-dell-poweredge-r740-1-x-intel-xeon-silver-4116-300ghz-12-core?srsltid=AfmBOoq3PI264JZRM7K9DLkire-sg6vVEjA2BlirKM3TcM-VBaE6DJ7-</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</si>
  <si>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</si>
  <si>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</si>
  <si>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</si>
  <si>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</si>
  <si>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</si>
  <si>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</si>
  <si>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</si>
  <si>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</si>
  <si>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</si>
  <si>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</si>
  <si>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https://www.mrpc.com.co/producto/ddr4-32gb-3600mhz-kingston-fury-beast-kf436c18bb-32/</t>
  </si>
  <si>
    <t>Kingston Fury Beast 8 GB DDR4 3200 MHz</t>
  </si>
  <si>
    <t>Garantía oficial Kingston, envío inmediato</t>
  </si>
  <si>
    <t>Speed Logic</t>
  </si>
  <si>
    <t>https://speedlogic.com.co/tienda/memorias-ram/memoria-ram-para-pc-ddr4-8gb-3200mhz-kingston-fury-beast-rgb/?srsltid=AfmBOop-cBsiJ8f1rjJXPG6Af_47_6mfx0x-hSct_1IhB5kreTp6MAms</t>
  </si>
  <si>
    <t>Disponible en tiendas físicas y online</t>
  </si>
  <si>
    <t xml:space="preserve">Mercado Libre </t>
  </si>
  <si>
    <t>https://www.mercadolibre.com.co/memoria-ram-pc-kingston-fury-beast-ddr4-8gb-3200mts/p/MCO18570748</t>
  </si>
  <si>
    <t>Vendedor oficial Kingston, precio más bajo y envío rápido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</si>
  <si>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</si>
  <si>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</si>
  <si>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</si>
  <si>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</si>
  <si>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</si>
  <si>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</si>
  <si>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</si>
  <si>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</si>
  <si>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</si>
  <si>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</si>
  <si>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Logitech Store</t>
  </si>
  <si>
    <t>https://www.logitechstore.com.co/MCO-1440339353-teclado-usb-logitech-k120-desempeno-agradable-y-silencioso-_JM?srsltid=AfmBOorQ86Ph5q9-4lKvPcN2X_nTTDoWFTTpG01IA7GQQ0KRHjt4443K</t>
  </si>
  <si>
    <t>Logitech K120, USB, tamaño completo</t>
  </si>
  <si>
    <t>Garantía oficial Logitech, disponible inmediato</t>
  </si>
  <si>
    <t>Mega Computer</t>
  </si>
  <si>
    <t>https://megacomputer.com.co/producto/teclado-logitech-k120-usb/</t>
  </si>
  <si>
    <t>Tienda física y online, respaldo nacional</t>
  </si>
  <si>
    <t>https://www.mercadolibre.com.co/logitech-k120-teclado-usb-desempeno-agradable-y-silencioso-teclado-negro-idioma-espanol-espana/p/MCO10001436#polycard_client=search-nordic&amp;searchVariation=MCO10001436&amp;position=1&amp;search_layout=stack&amp;type=product&amp;tracking_id=eb5d4fbe-1611-4457-afd6-672ff7572652&amp;wid=MCO865557339&amp;sid=search</t>
  </si>
  <si>
    <t>Vendedor oficial, precio más bajo y envío rápido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</si>
  <si>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</si>
  <si>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</si>
  <si>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</si>
  <si>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</si>
  <si>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</si>
  <si>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</si>
  <si>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</si>
  <si>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</si>
  <si>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</si>
  <si>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</si>
  <si>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Mercado libre</t>
  </si>
  <si>
    <t>https://www.mercadolibre.com.co/mouse-ergonomico-vertical-inalambrico-24g-recargable-usb-color-negro/p/MCO32064269#polycard_client=search-nordic&amp;searchVariation=MCO32064269&amp;position=9&amp;search_layout=stack&amp;type=product&amp;tracking_id=84f536a3-7b1a-49c0-b304-4bddb937e2ca&amp;wid=MCO2922143466&amp;sid=search</t>
  </si>
  <si>
    <t>Mouse Ergonomico Vertical Inalambrico 2.4g Recargable Usb Color Negro</t>
  </si>
  <si>
    <t>30 dias</t>
  </si>
  <si>
    <t>Olimpica</t>
  </si>
  <si>
    <t>https://www.olimpica.com/mouse-ergonomico-vertical-inalambrico-2-4g-recargable-usb-1002378659/p</t>
  </si>
  <si>
    <t>Respaldo de gran superficie, despacho rápido</t>
  </si>
  <si>
    <t>Exito</t>
  </si>
  <si>
    <t>https://www.exito.com/mouse-ergonomico-vertical-inalambrico-24g-recargable-usb-102184810-mp/p</t>
  </si>
  <si>
    <t>1 mes</t>
  </si>
  <si>
    <t>Mejor precio, vendedor oficial, envío rápido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</si>
  <si>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</si>
  <si>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</si>
  <si>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</si>
  <si>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</si>
  <si>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</si>
  <si>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</si>
  <si>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</si>
  <si>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</si>
  <si>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</si>
  <si>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</si>
  <si>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Technology Store</t>
  </si>
  <si>
    <t>https://technologystore2006.com/producto/lenovo-thinkpad-e14-gen-5-intel-core-i5-1335u-16gb-ddr4-512gb-ssd-pant-14-wuxga-no-dvd-rj45-win-11-prof-black-21jls6eq00/</t>
  </si>
  <si>
    <t>Lenovo ThinkPad E14 Gen 5 – i5, 16 GB RAM, 512 GB SSD</t>
  </si>
  <si>
    <t>Envío gratis, garantía de fábrica 36 meses</t>
  </si>
  <si>
    <t>Portátil Colombia (i5)</t>
  </si>
  <si>
    <t>https://portatil.com.co/product/portatil-lenovo-thinkpad-e14-5ta-gen-intel-core-i5-16gb-ram-512ssd/</t>
  </si>
  <si>
    <t>1 año de garantía limitada de hardware con soporte técnico telefónico gratuito.</t>
  </si>
  <si>
    <t>Descuento del 10 %, listo para despacho</t>
  </si>
  <si>
    <t>Compubit (E14 Gen 5 i5)</t>
  </si>
  <si>
    <t>https://compubit.com.co/producto/portatil-lenovo-thinkpad-intel-core-i5-1335u-16gb-512gb-e14-gen-5/</t>
  </si>
  <si>
    <t>Precio con descuento; buen respaldo local</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</si>
  <si>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</si>
  <si>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</si>
  <si>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</si>
  <si>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</si>
  <si>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</si>
  <si>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</si>
  <si>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</si>
  <si>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</si>
  <si>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</si>
  <si>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</si>
  <si>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amazon.com/-/es/PA278QV-DisplayPort-verificado-antirreflejo-giratorio/dp/B088BC5HMM/ref=sr_1_1?adgrpid=158460852433&amp;dib=eyJ2IjoiMSJ9.RnAofx09hxgc9w-xd9-esGJqWhcnVelWKBPMhVOv6V10EH4MeTH45PwNYI3QX_xY3Ub3-mwEMypNMAepSGo-gIEd3NvEz2n0C0ARuCOJm4Q2pODkwPsCF87MoCfGx07Kazy4JwCkzLWzQsvNWszUmXP3l4ok4EZL7eT77m8iH1hL4lybJn4c6tsRd3nkIWt6ojqNXoNcXyIAyq_bLGpsFSi6g8d5DVD9EY7_z_-Ea-w.iTQi-Db9vo_Le4DCf8Vf9slX1MlXqxnISDthPiFDtzc&amp;dib_tag=se&amp;hvadid=685297576470&amp;hvdev=c&amp;hvlocphy=1003659&amp;hvnetw=g&amp;hvqmt=e&amp;hvrand=9536828342668398322&amp;hvtargid=kwd-916028863181&amp;hydadcr=1818_13511943&amp;keywords=asus+proart+pa278qv+monitor&amp;mcid=b71d4553e1e43e208d2323df9fc2529e&amp;qid=1754970108&amp;sr=8-1</t>
  </si>
  <si>
    <t>ASUS ProArt Display PA278QV, 27" WQHD, IPS, calibrado de fábrica, ergonómico</t>
  </si>
  <si>
    <t>Mejor precio, incluye envío nacional y garantía 1 año.</t>
  </si>
  <si>
    <t>https://www.mercadolibre.com.co/monitor-asus-proart-display-pa278qv/p/MCO21725107#polycard_client=search-nordic&amp;searchVariation=MCO21725107&amp;position=2&amp;search_layout=stack&amp;type=product&amp;tracking_id=0686d9f6-5b9a-4f88-a528-25eb720b6dda&amp;wid=MCO1558187375&amp;sid=search</t>
  </si>
  <si>
    <t>ASUS ProArt Display PA278QV, 27" WQHD, IPS, calibrado, ajuste completo</t>
  </si>
  <si>
    <t>Entrega rápida y soporte local, 2 años de garantía oficial ASUS.</t>
  </si>
  <si>
    <t xml:space="preserve">    Speedlogic</t>
  </si>
  <si>
    <t>https://speedlogic.com.co/tienda/monitores/monitor-led-asus-27-pa278qv-profesional-ips-wqhd/?srsltid=AfmBOooWhXQqt5bDcToU5QMR9sMvGBPncgr2ZAsfPi322C15Q7XJjFYq</t>
  </si>
  <si>
    <t>ASUS ProArt Display PA278QV, 27" WQHD, IPS, calibrado, soporte ergonómico</t>
  </si>
  <si>
    <t>Respaldo de tienda reconocida, disponibilidad inmediata.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</si>
  <si>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</si>
  <si>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</si>
  <si>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M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</si>
  <si>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</si>
  <si>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</si>
  <si>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</si>
  <si>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</si>
  <si>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</si>
  <si>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</si>
  <si>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</si>
  <si>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</si>
  <si>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AvproColombia</t>
  </si>
  <si>
    <t>https://www.avprocolombia.com.co/products/seagate-2tb-skyhawk-ai-7200-rpm-sata-iii-3-5-internal-surveillance-hdd?srsltid=AfmBOoqEbMECckSbfRbow20RUTugV3TDZ-Cj60lXIM9NLq0DXU0lqioZ</t>
  </si>
  <si>
    <t>Seagate SkyHawk AI 2 TB, SATA III, 7200 RPM, 64 MB caché</t>
  </si>
  <si>
    <t>Mejor precio, resistente a uso continuo, 1 año de garantía.</t>
  </si>
  <si>
    <t xml:space="preserve">MercadoLibre </t>
  </si>
  <si>
    <t>https://www.mercadolibre.com.co/disco-duro-seagate-wd-skyhawk-2tb-seagate/p/MCO23243702</t>
  </si>
  <si>
    <t>Entrega rápida, garantía oficial Seagate, vendedor certificado.</t>
  </si>
  <si>
    <t>https://www.ebay.com/itm/365685114001?_skw=Seagate+SkyHawk+AI+2+TB%2C+SATA+III%2C+7200+RPM%2C+64+MB+cach%C3%A9&amp;epid=5062561149&amp;itmmeta=01K2E5M7GRE36BX2V7HBJ2ZMMW&amp;hash=item5524880491:g:7I8AAeSw~eNoVoW5&amp;itmprp=enc%3AAQAKAAABEFkggFvd1GGDu0w3yXCmi1djVSG5z1m2yLqGgFewXKMXJJ90ozdiR%2F2zf3UyWkaNh4ch5v6XF21KC5qsOFBNvzoo5ggu4gw6NcbM17MYtx7Fw8kXLzpdblTXloMN0DUfQzNq%2BUu96Xadkyhck%2F12H9M4Ux1cq1zKrISqw6eKS6Pz5udyMb0%2BRtux6eGGAjGusJE8Tw6J8zJzmAF3myw9iwzkRKydp9gbNxYTlEoPcePBJ1Mxb1rd3BkrkgfKqnfO47Po1KAhRoyExIsEpWglw7pKcJnCFNC6seuIHlJHuCakLky3giY2eLsMH12wiAqtWIclX%2BP5fwbi76dTjI7%2F0h6kfWkuZYGz87WMcrXHZLkD%7Ctkp%3ABFBMtPnQxZNm</t>
  </si>
  <si>
    <t>Especializado para vigilancia, 3 años de garantía, alta durabilidad.</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</si>
  <si>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</si>
  <si>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</si>
  <si>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</si>
  <si>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</si>
  <si>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t xml:space="preserve">Imagen </t>
  </si>
  <si>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</si>
  <si>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</si>
  <si>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</si>
  <si>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</si>
  <si>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</si>
  <si>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t>Garangia</t>
  </si>
  <si>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</si>
  <si>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https://listado.mercadolibre.com.co/kingston-fury-32gb</t>
  </si>
  <si>
    <t>Kit Memoria RAM Kingston Fury Beast DDR4 32 GB (2×16 GB), 3200 MHz</t>
  </si>
  <si>
    <t>Precio más bajo, varía según vendedor; revisar reputación y condiciones.</t>
  </si>
  <si>
    <t>Tienda Akiba</t>
  </si>
  <si>
    <t>https://tiendaakiba.com/partes-de-computador/memorias-ram/memoria-ram-kingston-fury-beast-32gb-ddr4-pc4-25600-3200mhz/?srsltid=AfmBOoprwR-PzmhdwBKTyW5USDUt-jx5-GP2Hqjne_Git6TfthvR8slr</t>
  </si>
  <si>
    <t>Memoria RAM Kingston Fury Beast 32 GB DDR4 PC4-25600 3200 MHz</t>
  </si>
  <si>
    <t>Buen precio y envío nacional; actualmente sin stock.</t>
  </si>
  <si>
    <t>Reset Store</t>
  </si>
  <si>
    <t>https://reset.net.co/producto/ram-kingston-32gb-3200mhz-ddr4-fury-beast-rgb-black-ryzen-intel/?srsltid=AfmBOoobOUut0IqcX8a5ofjXcP9EzGHw22STQPSFr1dXK2JoHjCt-jkx</t>
  </si>
  <si>
    <t>RAM Kingston 32 GB 3200 MHz DDR4 Fury Beast RGB, garantía de por vida</t>
  </si>
  <si>
    <t>Precio muy alto; incluye RGB y estética gamer.</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</si>
  <si>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</si>
  <si>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</si>
  <si>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</si>
  <si>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</si>
  <si>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</si>
  <si>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</si>
  <si>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</si>
  <si>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</si>
  <si>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</si>
  <si>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</si>
  <si>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Lasus</t>
  </si>
  <si>
    <t>https://lasus.com.co/es/servidor-de-torre-dell-poweredge-t350-con-procesador-intel-xeon-e-2378?srsltid=AfmBOoojizanxo_bjYBtT8T90TCP3c8vNS1GuQXLWYpmx6t9fz38VZtT</t>
  </si>
  <si>
    <t>Servidor Dell PowerEdge T350 - Xeon E-2378, 16 GB RAM, 2 TB HDD</t>
  </si>
  <si>
    <t>Precio oficial, garantia y soporte de canal autorizado</t>
  </si>
  <si>
    <t>MB servidores (Partner Dell EMC)</t>
  </si>
  <si>
    <t>https://mbservidores.com/servidor-dell-poweredge-t350-intel-xeon-e-2378-2-60ghz-16gb-ddr4-2tb-3-5-sata-iii-tower-no-sistema-operativo-instalado/</t>
  </si>
  <si>
    <t>Precio en otro formato (Posiblemente USD); contactar para conversacion</t>
  </si>
  <si>
    <t>Camilo Hernandez Soluciones SAS</t>
  </si>
  <si>
    <t>https://chsolucionesentecnologia.com/producto/servidor-dell-emc-poweredge-t350-ram-16gb-disco-2tb/</t>
  </si>
  <si>
    <t>Precio COP con IVA incluido, envio nacional, proveedor autorizado</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</si>
  <si>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</si>
  <si>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</si>
  <si>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</si>
  <si>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</si>
  <si>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</si>
  <si>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</si>
  <si>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</si>
  <si>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</si>
  <si>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</si>
  <si>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</si>
  <si>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Mercado libre </t>
  </si>
  <si>
    <t xml:space="preserve">Tarjeta De Video Zotac Gaming Geforce Rtx 5060 Amp 8gb Oc
</t>
  </si>
  <si>
    <t>22 meses</t>
  </si>
  <si>
    <t>Tamaño de la memoria: 8 GB.
Bus de memoria: 128bit.
Cantidad de núcleos: 3840.
Frecuencia boost del núcleo de 2.55GHz.
Resolución máxima: 8K.
Compatible con directX y openGL.
Requiere de 600W de alimentación.
Cuenta con conexión: DisplayPort.
Ideal para trabajar a alta velocidad.</t>
  </si>
  <si>
    <t>Tauret Computadores</t>
  </si>
  <si>
    <t>Tarjeta De Vídeo Zotac GeForce RTX 5060 Twin Edge OC 8GB</t>
  </si>
  <si>
    <t>Modelo: NVIDIA GeForce RTX 5050
Arquitectura: NVIDIA Blackwell
Núcleos CUDA: 2560
Motor Gráfico (Engine Clock): 2602 MHz
Capacidad: 8GB GDDR6
Velocidad de Memoria: 20 Gbps
Interfaz de Memoria: 128 bits
Interfaz de Bus: PCI Express 5.0 x8
Compatibilidad con SLI: No
Sistemas Operativos Soportados: Windows 11 / Windows 10 64-bit (versión 1809 de noviembre 2018 o posterior)
DisplayPort: 3 x DisplayPort 2.1b con UHBR20 (Soporta hasta 4K a 480Hz o 8K a 165Hz con DSC)
HDMI: 1 x HDMI 2.1b (Soporta 4K 120Hz HDR, 8K 60Hz HDR, y tasa de refresco variable VRR)
Compatibilidad HDCP: 2.3
Capacidad Multimonitor: Hasta 4 pantallas simultáneas
Consumo de Energía: 130W
Conectores de Energía: 1 x conector de 8 pines
Fuente de Poder Recomendada: 550W
Sistema de Enfriamiento: Ventiladores duales con disipador
Tamaño de Ranura (Slot): 2 slots</t>
  </si>
  <si>
    <t>Falabella</t>
  </si>
  <si>
    <t>Nombre Comercial: ZOTAC GAMING GeForce RTX 5060 Twin Edge OC
Tipo de Memoria: GDDR7
Cantidad de Memoria: 8 GB
Interfaz de Memoria: 128 bits
Reloj de Gráficos (Base): 2527 MHz
Velocidad de Memoria: 28 Gbps
Ancho de Banda de Memoria: 448 GB/s
Núcleos CUDA: 3840
Soporte DirectX: Microsoft DirectX 12 Ultimate
Versión Soportada de OpenGL: 4.6
Soporte de Bus: PCI Express 5.0 x8
Conectores de Video:
3x DisplayPort 2.1b (hasta 4K a 480Hz o 8K a 165Hz con DSC)
1x HDMI 2.1b (hasta 4K a 480Hz HDR o 8K a 120Hz HDR con DSC y VRR)</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</si>
  <si>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</si>
  <si>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</si>
  <si>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</si>
  <si>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</si>
  <si>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</si>
  <si>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</si>
  <si>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</si>
  <si>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</si>
  <si>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</si>
  <si>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</si>
  <si>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 xml:space="preserve">https://www.mercadolibre.com.co/procesador-gamer-amd-ryzen-7-7700x-100-100000591wof-de-8-nucleos-y-54ghz-de-frecuencia-con-grafica-integrada/p/MCO19711896?pdp_filters=category:MCO1693#searchVariation=MCO19711896&amp;position=1&amp;search_layout=stack&amp;type=product&amp;tracking_id=33d9ed9c-8c31-4747-8d81-cf6cb1856781
</t>
  </si>
  <si>
    <t xml:space="preserve">Procesador gamer AMD Ryzen 7 7700X 100-100000591WOF de 8 núcleos </t>
  </si>
  <si>
    <t>24 meses</t>
  </si>
  <si>
    <t>5.4GHz de frecuencia con gráfica integrada</t>
  </si>
  <si>
    <t>Tienda Gamer Medellin</t>
  </si>
  <si>
    <t>https://www.tiendagamermedellin.co/ryzen-r7-7700x-8-nucleos-16-hilos-a-54ghz</t>
  </si>
  <si>
    <t>Enjoyvideo Games</t>
  </si>
  <si>
    <t>https://enjoyvideogames.com.co/product/procesador-amd-ryzen-7-7700x-zen-4-8-core-4-5-ghz-socket-am5-105w/</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</si>
  <si>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</si>
  <si>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</si>
  <si>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</si>
  <si>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</si>
  <si>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</si>
  <si>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</si>
  <si>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</si>
  <si>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</si>
  <si>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</si>
  <si>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</si>
  <si>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https://www.falabella.com.co/falabella-co/product/132068432/Teclado-Genius-Kb-100-Usb-Negro/132068433</t>
  </si>
  <si>
    <t>Teclado Genius Smart Kb 100</t>
  </si>
  <si>
    <t>Layout: QWERTY.
Color del teclado: Negro.
Consola de juegos compatible: PS4.
Contiene teclado numérico.
Pantalla integrada.
Tipo de teclado: membrana.
Tecla cilíndrica.
Con conector USB.
Medidas: 44.051cm de ancho, 13.967cm de alto y 2.007cm de profundidad.</t>
  </si>
  <si>
    <t>https://www.exito.com/teclado-genius-star-key-kb100-alambrico-100817859-mp/p</t>
  </si>
  <si>
    <t>https://www.mercadolibre.com.co/teclado-genius-kb-100-usb-negro/p/MCO15293170?pdp_filters=item_id:MCO1551991571#is_advertising=true&amp;searchVariation=MCO15293170&amp;backend_model=search-backend&amp;position=1&amp;search_layout=stack&amp;type=pad&amp;tracking_id=dbe4b0bf-9bce-48fc-9331-ca07bf63ee19&amp;is_advertising=true&amp;ad_domain=VQCATCORE_LST&amp;ad_position=1&amp;ad_click_id=NjY5NmUzOTYtNmQ2NC00MWU4LTllNGItYTI5OGVhMmI3OWVj</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</si>
  <si>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</si>
  <si>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</si>
  <si>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t xml:space="preserve"> </t>
  </si>
  <si>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</si>
  <si>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</si>
  <si>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</si>
  <si>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</si>
  <si>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</si>
  <si>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</si>
  <si>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</si>
  <si>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</si>
  <si>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Mouse HP 150 alámbrico, Negro</t>
  </si>
  <si>
    <t xml:space="preserve">
Requiere IMEI	No
Requiere Serial Number	Si
Dimensiones	129x78x47 cm
Modelo	240J6AAABM
Garantía	1 año
Segmento	Hogar
Conectividad/conexión	USB</t>
  </si>
  <si>
    <t>HP</t>
  </si>
  <si>
    <t>54.169,116</t>
  </si>
  <si>
    <t>Dimensiones mínimas (anch. x prof. x alt.)
10,34x6,11x3,42 cm
Dimensiones del embalaje (An x F x Al)
12,9x7,8x4,7 cm
Dimensiones mínimas (anch. x prof. x alt.)
4.07 x 2.41 x 1.35 i</t>
  </si>
  <si>
    <t>Mouse Alámbrico HP 150 Negro</t>
  </si>
  <si>
    <t xml:space="preserve">33,54 </t>
  </si>
  <si>
    <t>139.659,37</t>
  </si>
  <si>
    <t>Utiliza cable.
Posee rueda de desplazamiento.
Con sensor óptico.
Resolución de 1600dpi</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</si>
  <si>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</si>
  <si>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</si>
  <si>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</si>
  <si>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</si>
  <si>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</si>
  <si>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</si>
  <si>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</si>
  <si>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</si>
  <si>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</si>
  <si>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</si>
  <si>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mercadolibre.com.co/microsoft-365-familia-1-anos-en-formato-digital/p/MCO37898166#polycard_client=search-nordic&amp;searchVariation=MCO37898166&amp;position=2&amp;search_layout=stack&amp;type=product&amp;tracking_id=70b454bd-fa8c-4d61-a57d-d31b8999dde8&amp;wid=MCO1541077917&amp;sid=search</t>
  </si>
  <si>
    <t>Microsoft 365 Familia 1 Años En Formato Digital</t>
  </si>
  <si>
    <t>Tiempo de licencia: 1 años.
Formato: Digital.
Incluye guía de instalación.
Idiomas: inglés.</t>
  </si>
  <si>
    <t>https://www.falabella.com.co/falabella-co/product/73312221/Microsoft-365-Familia-Suscripcion-de-12-meses,-hasta-6-personas-Aplicaciones-de-Office-Premium-1-TB-de-Almacenamiento-en-la-Nube-por-Persona-Licencia-Digital/73312221</t>
  </si>
  <si>
    <t>Usar solo en dispositivos compatibles. No distribuir sin licencia. Mantener actualizados para seguridad. Revisar las instrucciones del fabricante.</t>
  </si>
  <si>
    <t>Alkosto</t>
  </si>
  <si>
    <t>https://www.alkosto.com/pin-office-microsoft-365-familia-12-meses-6-usuarios/p/196742123845</t>
  </si>
  <si>
    <t xml:space="preserve"> De una a seis personas. Cada persona puede usar hasta cinco dispositivos simultáneamente.
• Funciona en PC, Mac, iPhone, iPad y teléfonos y tabletas Android.
• Hasta 6 TB de almacenamiento seguro en la nube (1 TB por persona).
• Aplicaciones de escritorio de Word, Excel,[2] PowerPoint,[3] y OneNote con Microsoft Copilot integrado que te ayuda a crear contenido, hacer seguimiento de tu presupuesto y terminar tus proyectos más fácilmente. [4]</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</si>
  <si>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</si>
  <si>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</si>
  <si>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</si>
  <si>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</si>
  <si>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</si>
  <si>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</si>
  <si>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</si>
  <si>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</si>
  <si>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</si>
  <si>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</si>
  <si>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Latinkeys</t>
  </si>
  <si>
    <t>https://latinkeys.com/colombia/producto/visual-studio-professional-2022-1pc/</t>
  </si>
  <si>
    <t>Licencia Visual Studio 2022 Enterprise</t>
  </si>
  <si>
    <t>Visual Studio Professional 2022 es un entorno de desarrollo integrado para Windows. Es compatible con múltiples lenguajes de programación, tales como C++, C#, Visual Basic .NET, F#, Java, Python, Ruby y PHP, al igual que entornos de desarrollo web, como ASP.NET MVC, etc.</t>
  </si>
  <si>
    <t>https://lasus.com.co/es/visual-studio-professional-2022-licencia-de-educacion-basica-por-1-ano?srsltid=AfmBOoopdu5vX2RIukUBeq3uQvbn9yBXl0Th330o7YhH-227oK4lp-_-</t>
  </si>
  <si>
    <t>Idioma
Multilenguaje
Garantía del fabricante (meses)
12
Número de Usuarios/Dispositivos
1 usuario/dispositivo
Duración de la Licencia
1 año
Tipo de Licencia
Licencia por Volumen (Enterprise)
Tipo de Implementación
Local
Almacenamiento en la nube (OneDrive)
Si
Actualizaciones automáticas
Si
Seguridad avanzada para empresas.
No</t>
  </si>
  <si>
    <t>3Clics</t>
  </si>
  <si>
    <t>https://3clics.co/index.php/es/otros-softwares/editor-de-codigo/licencia-visual-studio-2022-detail</t>
  </si>
  <si>
    <t>Visual Studio 2022, como una aplicación de 64 bits, ofrece un rendimiento y escalabilidad superiores a Visual Studio 2019, mejorando la gestión de proyectos grandes y la utilización de memoria. Incluye una interfaz de usuario más moderna, mejor soporte para las últimas tecnologías y lenguajes, herramientas de depuración avanzadas, integración mejorada con Git y GitHub, y capacidades avanzadas de IntelliCode basadas en inteligencia artificial. Además, proporciona mejores herramientas para la colaboración en equipo y el desarrollo remoto, haciéndolo más adecuado para proyectos modernos y complejos.</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</si>
  <si>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</si>
  <si>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</si>
  <si>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</si>
  <si>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</si>
  <si>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</si>
  <si>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</si>
  <si>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</si>
  <si>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</si>
  <si>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</si>
  <si>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</si>
  <si>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https://www.alkosto.com/pin-microsoft-windows-pro-fpp-11-64-bit/p/0793969919369</t>
  </si>
  <si>
    <t xml:space="preserve">Pin Microsoft Windows Pro FPP 11 64-bit
</t>
  </si>
  <si>
    <t>Compra de pago único
Licencia Perpetua transferible para 1 dispositivo
Aplica para máquina nueva o en uso
Está dirigido a licenciar 1 único equipo/dispositivo
Recuerda: Estas licencias son corporativas y no son compatibles para cuentas personales (Ejemplo: Hotmail, Gmail)</t>
  </si>
  <si>
    <t>https://tauretcomputadores.com/product/licencia-windows-11-profesional</t>
  </si>
  <si>
    <t>Pin Microsoft Windows Pro FPP 11 64-bit</t>
  </si>
  <si>
    <t>Procesador: 1 giga Hertz (GHz) o más rápido con 2 o más núcleos en un procesador de 64 bits compatible o sistema en un chip (SoC).
RAM: 4 gigabytes (GB).
Almacenamiento: dispositivo de almacenamiento de 64 GB o más.
Firmware del sistema: UEFI, compatible con Arranque seguro.
TPM: Módulo de plataforma segura (TPM) versión 2.0.
Tarjeta gráfica: Compatible con DirectX 12 o posterior con controlador WDDM 2.0.
Pantalla: Pantalla de alta definición (720p) de más de 9" en diagonal, con canal de 8 bits por color.</t>
  </si>
  <si>
    <t>Kalley</t>
  </si>
  <si>
    <t>https://www.kalley.com.co/pin-microsoft-windows-pro-fpp-11-64-bit/p/0793969919369?srsltid=AfmBOoob8JiOlebP_LmatxJCVGcCb7SjIWWiHfr7yem8VZBzIZxBjvRg</t>
  </si>
  <si>
    <t>Windows 11 Pro, rápido, seguro, licencia descargable perpetua</t>
  </si>
  <si>
    <r>
      <rPr>
        <rFont val="Arial"/>
        <b/>
        <color theme="1"/>
        <sz val="10.0"/>
      </rPr>
      <t xml:space="preserve">(a) Se deben presentar tres (3) presupuestos cuando:   
   </t>
    </r>
    <r>
      <rPr>
        <rFont val="Arial"/>
        <b val="0"/>
        <color theme="1"/>
        <sz val="10.0"/>
      </rPr>
      <t>El valor del gasto supere el monto de pesos un mil ($ 1.000,00). 
     Se pueden presentar al menos tres (3)</t>
    </r>
    <r>
      <rPr>
        <rFont val="Arial"/>
        <b val="0"/>
        <color theme="1"/>
        <sz val="10.0"/>
      </rPr>
      <t xml:space="preserve"> solicitudes de cotización (del bien o servicio a contratar) cursadas</t>
    </r>
    <r>
      <rPr>
        <rFont val="Arial"/>
        <b val="0"/>
        <color theme="1"/>
        <sz val="10.0"/>
      </rPr>
      <t xml:space="preserve"> a tres o más empresas oferentes.
     L</t>
    </r>
    <r>
      <rPr>
        <rFont val="Arial"/>
        <b val="0"/>
        <color theme="1"/>
        <sz val="10.0"/>
      </rPr>
      <t xml:space="preserve">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</si>
  <si>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</si>
  <si>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</si>
  <si>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</si>
  <si>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</si>
  <si>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</si>
  <si>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</si>
  <si>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</si>
  <si>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</si>
  <si>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</si>
  <si>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t>RevoSoft Colombia</t>
  </si>
  <si>
    <t>https://revolutionsoft.com.co/microsoft-sql-server</t>
  </si>
  <si>
    <t>SQL Server Standard 2019 – licencia digital perpetua</t>
  </si>
  <si>
    <t>Licencia perpetua, entrega por email, factura con IVA desglosado y soporte</t>
  </si>
  <si>
    <t>Frontier (Open Business)</t>
  </si>
  <si>
    <t>https://frontier.com.co/software/microsoft/licencia-sql-server-standard-empresa-open-business</t>
  </si>
  <si>
    <t xml:space="preserve">Licenciamiento por cores (modelo Open Business), envío gratis (actualmente agotado) </t>
  </si>
  <si>
    <t>Cyberlicense</t>
  </si>
  <si>
    <t>https://cyberlicense.com.co/productos/sql-server-2019-standard/</t>
  </si>
  <si>
    <t>Entrega digital 24–48 h, formato ESD</t>
  </si>
  <si>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</si>
  <si>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</si>
  <si>
    <r>
      <rPr>
        <rFont val="Trebuchet MS"/>
        <b/>
        <color theme="1"/>
        <sz val="10.0"/>
      </rPr>
      <t>Empresa</t>
    </r>
    <r>
      <rPr>
        <rFont val="Trebuchet MS"/>
        <b val="0"/>
        <i/>
        <color theme="1"/>
        <sz val="8.0"/>
      </rPr>
      <t xml:space="preserve">
(Nombre fiscal de la empresa)</t>
    </r>
  </si>
  <si>
    <r>
      <rPr>
        <rFont val="Trebuchet MS"/>
        <b/>
        <color theme="1"/>
        <sz val="10.0"/>
      </rPr>
      <t>Nº de CUIT, Dirección, Teléfono</t>
    </r>
    <r>
      <rPr>
        <rFont val="Trebuchet MS"/>
        <b val="0"/>
        <i/>
        <color theme="1"/>
        <sz val="10.0"/>
      </rPr>
      <t xml:space="preserve">
</t>
    </r>
    <r>
      <rPr>
        <rFont val="Trebuchet MS"/>
        <b val="0"/>
        <i/>
        <color theme="1"/>
        <sz val="8.0"/>
      </rPr>
      <t>(Datos de la empresa)</t>
    </r>
  </si>
  <si>
    <r>
      <rPr>
        <rFont val="Trebuchet MS"/>
        <b/>
        <color theme="1"/>
        <sz val="10.0"/>
      </rPr>
      <t>Descripción del
bien/ servicio (b)</t>
    </r>
    <r>
      <rPr>
        <rFont val="Trebuchet MS"/>
        <b val="0"/>
        <i/>
        <color theme="1"/>
        <sz val="10.0"/>
      </rPr>
      <t xml:space="preserve">
</t>
    </r>
    <r>
      <rPr>
        <rFont val="Trebuchet MS"/>
        <b val="0"/>
        <i/>
        <color theme="1"/>
        <sz val="8.0"/>
      </rPr>
      <t>Características de los bienes/ servicios</t>
    </r>
  </si>
  <si>
    <r>
      <rPr>
        <rFont val="Trebuchet MS"/>
        <b/>
        <color theme="1"/>
        <sz val="10.0"/>
      </rPr>
      <t xml:space="preserve">Importe Unitario
</t>
    </r>
    <r>
      <rPr>
        <rFont val="Trebuchet MS"/>
        <b val="0"/>
        <i/>
        <color theme="1"/>
        <sz val="8.0"/>
      </rPr>
      <t>(moneda nacional)</t>
    </r>
  </si>
  <si>
    <r>
      <rPr>
        <rFont val="Trebuchet MS"/>
        <b/>
        <color theme="1"/>
        <sz val="10.0"/>
        <u/>
      </rPr>
      <t>Importe Total</t>
    </r>
    <r>
      <rPr>
        <rFont val="Trebuchet MS"/>
        <b/>
        <color theme="1"/>
        <sz val="10.0"/>
        <u/>
      </rPr>
      <t xml:space="preserve">
 IVA incluido
</t>
    </r>
    <r>
      <rPr>
        <rFont val="Trebuchet MS"/>
        <b val="0"/>
        <i/>
        <color theme="1"/>
        <sz val="8.0"/>
        <u/>
      </rPr>
      <t>(moneda nacional)</t>
    </r>
  </si>
  <si>
    <r>
      <rPr>
        <rFont val="Arial"/>
        <b/>
        <color theme="1"/>
        <sz val="10.0"/>
      </rPr>
      <t xml:space="preserve">Importe Total
</t>
    </r>
    <r>
      <rPr>
        <rFont val="Arial"/>
        <b val="0"/>
        <i/>
        <color theme="1"/>
        <sz val="8.0"/>
      </rPr>
      <t>(moneda extranjera)</t>
    </r>
  </si>
  <si>
    <r>
      <rPr>
        <rFont val="Trebuchet MS"/>
        <b/>
        <color theme="1"/>
        <sz val="10.0"/>
      </rPr>
      <t xml:space="preserve">Forma de Pago 
</t>
    </r>
    <r>
      <rPr>
        <rFont val="Trebuchet MS"/>
        <b val="0"/>
        <i/>
        <color theme="1"/>
        <sz val="8.0"/>
      </rPr>
      <t>(Contado o Cheque)</t>
    </r>
  </si>
  <si>
    <r>
      <rPr>
        <rFont val="Trebuchet MS"/>
        <b/>
        <color theme="1"/>
        <sz val="10.0"/>
      </rPr>
      <t xml:space="preserve">Observaciones </t>
    </r>
    <r>
      <rPr>
        <rFont val="Trebuchet MS"/>
        <b val="0"/>
        <i/>
        <color theme="1"/>
        <sz val="10.0"/>
      </rPr>
      <t xml:space="preserve">
</t>
    </r>
    <r>
      <rPr>
        <rFont val="Trebuchet MS"/>
        <b val="0"/>
        <i/>
        <color theme="1"/>
        <sz val="8.0"/>
      </rPr>
      <t>(se debe incluir toda aquella característica que no ha sido posible incluir anteriormente)</t>
    </r>
  </si>
  <si>
    <r>
      <rPr>
        <rFont val="Arial"/>
        <b/>
        <color theme="1"/>
        <sz val="10.0"/>
      </rPr>
      <t xml:space="preserve">(a) Se deben presentar tres (3) presupuestos cuando:   
   </t>
    </r>
    <r>
      <rPr>
        <rFont val="Arial"/>
        <b val="0"/>
        <color theme="1"/>
        <sz val="10.0"/>
      </rPr>
      <t xml:space="preserve">El valor del gasto supere el monto de pesos un mil ($ 1.000,00). 
     Se pueden presentar al menos tres (3) solicitudes de cotización (del bien o servicio a contratar) cursadas a tres o más empresas oferentes.
     La selección del proveedor se hará con el criterio del más bajo precio.
     </t>
    </r>
    <r>
      <rPr>
        <rFont val="Arial"/>
        <b/>
        <color theme="1"/>
        <sz val="10.0"/>
      </rPr>
      <t>En caso de no contar con tres (3) presupuestos, o no poder seleccionar al proveedor que ofrece menor precio, presentar este cuadro una nota de justificación siguiendo las pautas del ítem    (XX)</t>
    </r>
    <r>
      <rPr>
        <rFont val="Arial"/>
        <b val="0"/>
        <color theme="1"/>
        <sz val="10.0"/>
      </rPr>
      <t xml:space="preserve">
</t>
    </r>
  </si>
  <si>
    <r>
      <rPr>
        <rFont val="Arial"/>
        <b/>
        <color theme="1"/>
        <sz val="10.0"/>
      </rPr>
      <t>(b) Ejemplos:</t>
    </r>
    <r>
      <rPr>
        <rFont val="Arial"/>
        <b val="0"/>
        <color theme="1"/>
        <sz val="10.0"/>
      </rPr>
      <t xml:space="preserve">
        En el caso de viajes, indicar Origen/Destino (si corresponde también escalas)
        Si se tratara de servicios tipo catering, indicar las cantidades de asistentes, así como los días en que se demanda la prestación del servicio.
        Si fuera papelería indicar, cantidades de afiches, trípticos, etc.</t>
    </r>
  </si>
</sst>
</file>

<file path=xl/styles.xml><?xml version="1.0" encoding="utf-8"?>
<styleSheet xmlns="http://schemas.openxmlformats.org/spreadsheetml/2006/main" xmlns:x14ac="http://schemas.microsoft.com/office/spreadsheetml/2009/9/ac" xmlns:mc="http://schemas.openxmlformats.org/markup-compatibility/2006">
  <numFmts count="6">
    <numFmt numFmtId="164" formatCode="#,##0\ [$€-1];[Red]\-#,##0\ [$€-1]"/>
    <numFmt numFmtId="165" formatCode="&quot;$&quot;#,##0.00"/>
    <numFmt numFmtId="166" formatCode="&quot;$&quot;#,##0"/>
    <numFmt numFmtId="167" formatCode="#,##0\ &quot;€&quot;;[Red]\-#,##0\ &quot;€&quot;"/>
    <numFmt numFmtId="168" formatCode="#,##0&quot;€&quot;"/>
    <numFmt numFmtId="169" formatCode="_-[$€-2]\ * #,##0.00_-;\-[$€-2]\ * #,##0.00_-;_-[$€-2]\ * &quot;-&quot;??_-;_-@"/>
  </numFmts>
  <fonts count="45">
    <font>
      <sz val="10.0"/>
      <color rgb="FF000000"/>
      <name val="Arial"/>
      <scheme val="minor"/>
    </font>
    <font>
      <sz val="10.0"/>
      <color theme="1"/>
      <name val="Arial"/>
    </font>
    <font>
      <b/>
      <sz val="12.0"/>
      <color theme="1"/>
      <name val="Arial"/>
    </font>
    <font/>
    <font>
      <b/>
      <sz val="10.0"/>
      <color theme="1"/>
      <name val="Arial"/>
    </font>
    <font>
      <b/>
      <sz val="10.0"/>
      <color theme="1"/>
      <name val="Trebuchet MS"/>
    </font>
    <font>
      <color theme="1"/>
      <name val="Arial"/>
      <scheme val="minor"/>
    </font>
    <font>
      <b/>
      <u/>
      <sz val="10.0"/>
      <color theme="1"/>
      <name val="Trebuchet MS"/>
    </font>
    <font>
      <i/>
      <sz val="10.0"/>
      <color theme="1"/>
      <name val="Arial"/>
    </font>
    <font>
      <sz val="10.0"/>
      <color theme="1"/>
      <name val="Trebuchet MS"/>
    </font>
    <font>
      <u/>
      <sz val="10.0"/>
      <color rgb="FF0000FF"/>
      <name val="Trebuchet MS"/>
    </font>
    <font>
      <u/>
      <sz val="10.0"/>
      <color theme="1"/>
      <name val="Trebuchet MS"/>
    </font>
    <font>
      <sz val="10.0"/>
      <color rgb="FF231F20"/>
      <name val="Trebuchet MS"/>
    </font>
    <font>
      <u/>
      <sz val="10.0"/>
      <color rgb="FF000000"/>
      <name val="Trebuchet MS"/>
    </font>
    <font>
      <sz val="10.0"/>
      <color rgb="FF000000"/>
      <name val="Trebuchet MS"/>
    </font>
    <font>
      <sz val="12.0"/>
      <color rgb="FF333333"/>
      <name val="Arial"/>
    </font>
    <font>
      <sz val="10.0"/>
      <color theme="1"/>
      <name val="Arial Narrow"/>
    </font>
    <font>
      <u/>
      <sz val="10.0"/>
      <color rgb="FF0000FF"/>
      <name val="Trebuchet MS"/>
    </font>
    <font>
      <sz val="10.0"/>
      <color rgb="FF000000"/>
      <name val="Arial"/>
    </font>
    <font>
      <sz val="11.0"/>
      <color rgb="FF000000"/>
      <name val="Arial"/>
    </font>
    <font>
      <u/>
      <sz val="10.0"/>
      <color rgb="FF0000FF"/>
      <name val="Trebuchet MS"/>
    </font>
    <font>
      <sz val="10.0"/>
      <color rgb="FF000000"/>
      <name val="Proxima Nova"/>
    </font>
    <font>
      <sz val="11.0"/>
      <color theme="1"/>
      <name val="Arial"/>
    </font>
    <font>
      <sz val="10.0"/>
      <color rgb="FF000000"/>
      <name val="Lato"/>
    </font>
    <font>
      <color rgb="FF222222"/>
      <name val="Arial"/>
    </font>
    <font>
      <u/>
      <sz val="10.0"/>
      <color rgb="FF0000FF"/>
      <name val="Trebuchet MS"/>
    </font>
    <font>
      <u/>
      <sz val="10.0"/>
      <color rgb="FF0000FF"/>
      <name val="Arial"/>
    </font>
    <font>
      <sz val="15.0"/>
      <color rgb="FF000000"/>
      <name val="Brown"/>
    </font>
    <font>
      <u/>
      <sz val="10.0"/>
      <color rgb="FF000000"/>
      <name val="Trebuchet MS"/>
    </font>
    <font>
      <u/>
      <sz val="10.0"/>
      <color rgb="FF0000FF"/>
      <name val="Arial"/>
    </font>
    <font>
      <u/>
      <sz val="10.0"/>
      <color rgb="FF000000"/>
      <name val="Trebuchet MS"/>
    </font>
    <font>
      <u/>
      <sz val="10.0"/>
      <color rgb="FF0000FF"/>
      <name val="Trebuchet MS"/>
    </font>
    <font>
      <sz val="12.0"/>
      <color theme="1"/>
      <name val="Trebuchet MS"/>
    </font>
    <font>
      <color theme="1"/>
      <name val="Arial"/>
    </font>
    <font>
      <u/>
      <sz val="10.0"/>
      <color rgb="FF000000"/>
      <name val="Trebuchet MS"/>
    </font>
    <font>
      <u/>
      <sz val="10.0"/>
      <color rgb="FF0000FF"/>
      <name val="Trebuchet MS"/>
    </font>
    <font>
      <u/>
      <sz val="10.0"/>
      <color rgb="FF0000FF"/>
      <name val="Trebuchet MS"/>
    </font>
    <font>
      <u/>
      <sz val="10.0"/>
      <color rgb="FF000000"/>
      <name val="Trebuchet MS"/>
    </font>
    <font>
      <u/>
      <sz val="10.0"/>
      <color rgb="FF0000FF"/>
      <name val="Arial"/>
    </font>
    <font>
      <u/>
      <sz val="10.0"/>
      <color rgb="FF000000"/>
      <name val="Trebuchet MS"/>
    </font>
    <font>
      <u/>
      <sz val="10.0"/>
      <color rgb="FF000000"/>
      <name val="Trebuchet MS"/>
    </font>
    <font>
      <sz val="11.0"/>
      <color rgb="FF777777"/>
      <name val="Roboto"/>
    </font>
    <font>
      <b/>
      <u/>
      <sz val="10.0"/>
      <color rgb="FF0000FF"/>
      <name val="Trebuchet MS"/>
    </font>
    <font>
      <u/>
      <sz val="11.0"/>
      <color rgb="FF0000FF"/>
      <name val="Roboto"/>
    </font>
    <font>
      <sz val="11.0"/>
      <color theme="1"/>
      <name val="Roboto"/>
    </font>
  </fonts>
  <fills count="10">
    <fill>
      <patternFill patternType="none"/>
    </fill>
    <fill>
      <patternFill patternType="lightGray"/>
    </fill>
    <fill>
      <patternFill patternType="solid">
        <fgColor rgb="FFC0C0C0"/>
        <bgColor rgb="FFC0C0C0"/>
      </patternFill>
    </fill>
    <fill>
      <patternFill patternType="solid">
        <fgColor rgb="FFFFFF99"/>
        <bgColor rgb="FFFFFF99"/>
      </patternFill>
    </fill>
    <fill>
      <patternFill patternType="solid">
        <fgColor rgb="FFFFFFFF"/>
        <bgColor rgb="FFFFFFFF"/>
      </patternFill>
    </fill>
    <fill>
      <patternFill patternType="solid">
        <fgColor rgb="FFFFCC00"/>
        <bgColor rgb="FFFFCC00"/>
      </patternFill>
    </fill>
    <fill>
      <patternFill patternType="solid">
        <fgColor rgb="FFCCFFCC"/>
        <bgColor rgb="FFCCFFCC"/>
      </patternFill>
    </fill>
    <fill>
      <patternFill patternType="solid">
        <fgColor rgb="FFF5F5F5"/>
        <bgColor rgb="FFF5F5F5"/>
      </patternFill>
    </fill>
    <fill>
      <patternFill patternType="solid">
        <fgColor rgb="FFFFFF00"/>
        <bgColor rgb="FFFFFF00"/>
      </patternFill>
    </fill>
    <fill>
      <patternFill patternType="solid">
        <fgColor rgb="FFF8F8F8"/>
        <bgColor rgb="FFF8F8F8"/>
      </patternFill>
    </fill>
  </fills>
  <borders count="8">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top style="thin">
        <color rgb="FF000000"/>
      </top>
      <bottom style="thin">
        <color rgb="FF000000"/>
      </bottom>
    </border>
    <border>
      <left/>
      <top/>
      <bottom/>
    </border>
    <border>
      <left/>
      <right/>
      <top/>
      <bottom/>
    </border>
  </borders>
  <cellStyleXfs count="1">
    <xf borderId="0" fillId="0" fontId="0" numFmtId="0" applyAlignment="1" applyFont="1"/>
  </cellStyleXfs>
  <cellXfs count="122">
    <xf borderId="0" fillId="0" fontId="0" numFmtId="0" xfId="0" applyAlignment="1" applyFont="1">
      <alignment readingOrder="0" shrinkToFit="0" vertical="bottom" wrapText="0"/>
    </xf>
    <xf borderId="0" fillId="0" fontId="1" numFmtId="0" xfId="0" applyFont="1"/>
    <xf borderId="0" fillId="0" fontId="2" numFmtId="0" xfId="0" applyAlignment="1" applyFont="1">
      <alignment horizontal="center" vertical="center"/>
    </xf>
    <xf borderId="1" fillId="2" fontId="2" numFmtId="0" xfId="0" applyAlignment="1" applyBorder="1" applyFill="1" applyFont="1">
      <alignment horizontal="center" shrinkToFit="0" vertical="center" wrapText="1"/>
    </xf>
    <xf borderId="2" fillId="0" fontId="3" numFmtId="0" xfId="0" applyBorder="1" applyFont="1"/>
    <xf borderId="3" fillId="0" fontId="3" numFmtId="0" xfId="0" applyBorder="1" applyFont="1"/>
    <xf borderId="4" fillId="3" fontId="4" numFmtId="0" xfId="0" applyAlignment="1" applyBorder="1" applyFill="1" applyFont="1">
      <alignment horizontal="center" shrinkToFit="0" vertical="center" wrapText="1"/>
    </xf>
    <xf borderId="4" fillId="0" fontId="5" numFmtId="0" xfId="0" applyAlignment="1" applyBorder="1" applyFont="1">
      <alignment horizontal="center" shrinkToFit="0" vertical="center" wrapText="1"/>
    </xf>
    <xf borderId="4" fillId="0" fontId="6" numFmtId="0" xfId="0" applyAlignment="1" applyBorder="1" applyFont="1">
      <alignment horizontal="center" readingOrder="0" vertical="center"/>
    </xf>
    <xf borderId="4" fillId="4" fontId="5" numFmtId="0" xfId="0" applyAlignment="1" applyBorder="1" applyFill="1" applyFont="1">
      <alignment horizontal="center" shrinkToFit="0" vertical="center" wrapText="1"/>
    </xf>
    <xf borderId="4" fillId="5" fontId="7" numFmtId="0" xfId="0" applyAlignment="1" applyBorder="1" applyFill="1" applyFont="1">
      <alignment horizontal="center" shrinkToFit="0" vertical="center" wrapText="1"/>
    </xf>
    <xf borderId="5" fillId="6" fontId="4" numFmtId="0" xfId="0" applyAlignment="1" applyBorder="1" applyFill="1" applyFont="1">
      <alignment horizontal="center" shrinkToFit="0" vertical="center" wrapText="1"/>
    </xf>
    <xf borderId="1" fillId="0" fontId="5" numFmtId="0" xfId="0" applyAlignment="1" applyBorder="1" applyFont="1">
      <alignment horizontal="center" shrinkToFit="0" vertical="center" wrapText="1"/>
    </xf>
    <xf borderId="0" fillId="0" fontId="8" numFmtId="0" xfId="0" applyAlignment="1" applyFont="1">
      <alignment horizontal="center" vertical="center"/>
    </xf>
    <xf borderId="4" fillId="0" fontId="4" numFmtId="0" xfId="0" applyAlignment="1" applyBorder="1" applyFont="1">
      <alignment horizontal="center" vertical="center"/>
    </xf>
    <xf borderId="4" fillId="4" fontId="9" numFmtId="0" xfId="0" applyAlignment="1" applyBorder="1" applyFont="1">
      <alignment horizontal="center" readingOrder="0" shrinkToFit="0" vertical="center" wrapText="1"/>
    </xf>
    <xf borderId="4" fillId="4" fontId="10" numFmtId="0" xfId="0" applyAlignment="1" applyBorder="1" applyFont="1">
      <alignment horizontal="center" readingOrder="0" shrinkToFit="0" vertical="center" wrapText="1"/>
    </xf>
    <xf borderId="4" fillId="0" fontId="6" numFmtId="0" xfId="0" applyBorder="1" applyFont="1"/>
    <xf borderId="4" fillId="0" fontId="9" numFmtId="0" xfId="0" applyAlignment="1" applyBorder="1" applyFont="1">
      <alignment horizontal="center" readingOrder="0" shrinkToFit="0" vertical="center" wrapText="1"/>
    </xf>
    <xf borderId="4" fillId="4" fontId="9" numFmtId="3" xfId="0" applyAlignment="1" applyBorder="1" applyFont="1" applyNumberFormat="1">
      <alignment horizontal="center" readingOrder="0" shrinkToFit="0" vertical="center" wrapText="1"/>
    </xf>
    <xf borderId="4" fillId="0" fontId="9" numFmtId="2" xfId="0" applyAlignment="1" applyBorder="1" applyFont="1" applyNumberFormat="1">
      <alignment horizontal="center" shrinkToFit="0" vertical="center" wrapText="1"/>
    </xf>
    <xf borderId="4" fillId="0" fontId="9" numFmtId="3" xfId="0" applyAlignment="1" applyBorder="1" applyFont="1" applyNumberFormat="1">
      <alignment horizontal="center" shrinkToFit="0" vertical="center" wrapText="1"/>
    </xf>
    <xf borderId="4" fillId="0" fontId="11" numFmtId="2" xfId="0" applyAlignment="1" applyBorder="1" applyFont="1" applyNumberFormat="1">
      <alignment horizontal="center" shrinkToFit="0" vertical="center" wrapText="1"/>
    </xf>
    <xf borderId="4" fillId="0" fontId="9" numFmtId="0" xfId="0" applyAlignment="1" applyBorder="1" applyFont="1">
      <alignment horizontal="center" shrinkToFit="0" vertical="center" wrapText="1"/>
    </xf>
    <xf borderId="4" fillId="0" fontId="6" numFmtId="0" xfId="0" applyAlignment="1" applyBorder="1" applyFont="1">
      <alignment readingOrder="0"/>
    </xf>
    <xf borderId="1" fillId="0" fontId="9" numFmtId="0" xfId="0" applyAlignment="1" applyBorder="1" applyFont="1">
      <alignment horizontal="center" readingOrder="0" shrinkToFit="0" vertical="center" wrapText="1"/>
    </xf>
    <xf borderId="0" fillId="4" fontId="12" numFmtId="0" xfId="0" applyAlignment="1" applyFont="1">
      <alignment horizontal="center" readingOrder="0" vertical="center"/>
    </xf>
    <xf borderId="4" fillId="4" fontId="13" numFmtId="0" xfId="0" applyAlignment="1" applyBorder="1" applyFont="1">
      <alignment horizontal="center" readingOrder="0" shrinkToFit="0" vertical="center" wrapText="1"/>
    </xf>
    <xf borderId="4" fillId="4" fontId="14" numFmtId="3" xfId="0" applyAlignment="1" applyBorder="1" applyFont="1" applyNumberFormat="1">
      <alignment horizontal="center" readingOrder="0" vertical="center"/>
    </xf>
    <xf borderId="4" fillId="0" fontId="15" numFmtId="164" xfId="0" applyAlignment="1" applyBorder="1" applyFont="1" applyNumberFormat="1">
      <alignment horizontal="center" vertical="center"/>
    </xf>
    <xf borderId="4" fillId="0" fontId="9" numFmtId="4" xfId="0" applyAlignment="1" applyBorder="1" applyFont="1" applyNumberFormat="1">
      <alignment horizontal="center" shrinkToFit="0" vertical="center" wrapText="1"/>
    </xf>
    <xf borderId="4" fillId="0" fontId="1" numFmtId="0" xfId="0" applyBorder="1" applyFont="1"/>
    <xf borderId="4" fillId="0" fontId="9" numFmtId="0" xfId="0" applyAlignment="1" applyBorder="1" applyFont="1">
      <alignment horizontal="left" shrinkToFit="0" vertical="top" wrapText="1"/>
    </xf>
    <xf borderId="1" fillId="0" fontId="4" numFmtId="0" xfId="0" applyAlignment="1" applyBorder="1" applyFont="1">
      <alignment horizontal="left" shrinkToFit="0" vertical="center" wrapText="1"/>
    </xf>
    <xf borderId="0" fillId="0" fontId="16" numFmtId="0" xfId="0" applyAlignment="1" applyFont="1">
      <alignment horizontal="center" shrinkToFit="0" vertical="center" wrapText="1"/>
    </xf>
    <xf borderId="4" fillId="0" fontId="17" numFmtId="0" xfId="0" applyAlignment="1" applyBorder="1" applyFont="1">
      <alignment horizontal="center" readingOrder="0" shrinkToFit="0" vertical="center" wrapText="1"/>
    </xf>
    <xf borderId="4" fillId="4" fontId="18" numFmtId="0" xfId="0" applyAlignment="1" applyBorder="1" applyFont="1">
      <alignment horizontal="left" readingOrder="0" shrinkToFit="0" vertical="center" wrapText="1"/>
    </xf>
    <xf borderId="0" fillId="4" fontId="19" numFmtId="165" xfId="0" applyAlignment="1" applyFont="1" applyNumberFormat="1">
      <alignment horizontal="center" readingOrder="0" vertical="center"/>
    </xf>
    <xf borderId="1" fillId="7" fontId="18" numFmtId="0" xfId="0" applyAlignment="1" applyBorder="1" applyFill="1" applyFont="1">
      <alignment horizontal="left" readingOrder="0" shrinkToFit="0" vertical="center" wrapText="1"/>
    </xf>
    <xf borderId="6" fillId="4" fontId="20" numFmtId="0" xfId="0" applyAlignment="1" applyBorder="1" applyFont="1">
      <alignment horizontal="center" readingOrder="0" shrinkToFit="0" vertical="center" wrapText="1"/>
    </xf>
    <xf borderId="4" fillId="4" fontId="21" numFmtId="0" xfId="0" applyAlignment="1" applyBorder="1" applyFont="1">
      <alignment horizontal="left" readingOrder="0" shrinkToFit="0" vertical="center" wrapText="1"/>
    </xf>
    <xf borderId="4" fillId="0" fontId="22" numFmtId="166" xfId="0" applyAlignment="1" applyBorder="1" applyFont="1" applyNumberFormat="1">
      <alignment horizontal="center" readingOrder="0" shrinkToFit="0" vertical="center" wrapText="1"/>
    </xf>
    <xf borderId="1" fillId="0" fontId="9" numFmtId="0" xfId="0" applyAlignment="1" applyBorder="1" applyFont="1">
      <alignment horizontal="left" readingOrder="0" shrinkToFit="0" vertical="center" wrapText="1"/>
    </xf>
    <xf borderId="4" fillId="4" fontId="23" numFmtId="0" xfId="0" applyAlignment="1" applyBorder="1" applyFont="1">
      <alignment horizontal="center" readingOrder="0" shrinkToFit="0" vertical="center" wrapText="1"/>
    </xf>
    <xf borderId="4" fillId="4" fontId="9" numFmtId="0" xfId="0" applyAlignment="1" applyBorder="1" applyFont="1">
      <alignment horizontal="left" readingOrder="0" shrinkToFit="0" vertical="center" wrapText="1"/>
    </xf>
    <xf borderId="4" fillId="0" fontId="9" numFmtId="3" xfId="0" applyAlignment="1" applyBorder="1" applyFont="1" applyNumberFormat="1">
      <alignment horizontal="center" readingOrder="0" shrinkToFit="0" vertical="center" wrapText="1"/>
    </xf>
    <xf borderId="4" fillId="0" fontId="5" numFmtId="0" xfId="0" applyAlignment="1" applyBorder="1" applyFont="1">
      <alignment horizontal="center" readingOrder="0" shrinkToFit="0" vertical="center" wrapText="1"/>
    </xf>
    <xf borderId="4" fillId="4" fontId="24" numFmtId="0" xfId="0" applyAlignment="1" applyBorder="1" applyFont="1">
      <alignment horizontal="center" readingOrder="0" shrinkToFit="0" vertical="center" wrapText="1"/>
    </xf>
    <xf borderId="4" fillId="0" fontId="9" numFmtId="166" xfId="0" applyAlignment="1" applyBorder="1" applyFont="1" applyNumberFormat="1">
      <alignment horizontal="center" readingOrder="0" shrinkToFit="0" vertical="center" wrapText="1"/>
    </xf>
    <xf borderId="0" fillId="0" fontId="14" numFmtId="0" xfId="0" applyAlignment="1" applyFont="1">
      <alignment horizontal="center" readingOrder="0" vertical="center"/>
    </xf>
    <xf borderId="4" fillId="0" fontId="14" numFmtId="0" xfId="0" applyAlignment="1" applyBorder="1" applyFont="1">
      <alignment horizontal="center" readingOrder="0" shrinkToFit="0" vertical="center" wrapText="1"/>
    </xf>
    <xf borderId="4" fillId="4" fontId="14" numFmtId="0" xfId="0" applyAlignment="1" applyBorder="1" applyFont="1">
      <alignment horizontal="center" readingOrder="0" shrinkToFit="0" vertical="center" wrapText="1"/>
    </xf>
    <xf borderId="0" fillId="0" fontId="14" numFmtId="165" xfId="0" applyAlignment="1" applyFont="1" applyNumberFormat="1">
      <alignment horizontal="center" readingOrder="0" vertical="center"/>
    </xf>
    <xf borderId="4" fillId="0" fontId="14" numFmtId="2" xfId="0" applyAlignment="1" applyBorder="1" applyFont="1" applyNumberFormat="1">
      <alignment horizontal="center" shrinkToFit="0" vertical="center" wrapText="1"/>
    </xf>
    <xf borderId="4" fillId="0" fontId="14" numFmtId="3" xfId="0" applyAlignment="1" applyBorder="1" applyFont="1" applyNumberFormat="1">
      <alignment horizontal="center" shrinkToFit="0" vertical="center" wrapText="1"/>
    </xf>
    <xf borderId="4" fillId="0" fontId="14" numFmtId="0" xfId="0" applyAlignment="1" applyBorder="1" applyFont="1">
      <alignment horizontal="center" shrinkToFit="0" vertical="center" wrapText="1"/>
    </xf>
    <xf borderId="4" fillId="0" fontId="14" numFmtId="0" xfId="0" applyAlignment="1" applyBorder="1" applyFont="1">
      <alignment horizontal="center" readingOrder="0" vertical="center"/>
    </xf>
    <xf borderId="0" fillId="0" fontId="9" numFmtId="0" xfId="0" applyAlignment="1" applyFont="1">
      <alignment horizontal="center" readingOrder="0" shrinkToFit="0" vertical="center" wrapText="1"/>
    </xf>
    <xf borderId="0" fillId="4" fontId="14" numFmtId="0" xfId="0" applyAlignment="1" applyFont="1">
      <alignment horizontal="center" readingOrder="0" shrinkToFit="0" vertical="center" wrapText="1"/>
    </xf>
    <xf borderId="4" fillId="0" fontId="14" numFmtId="165" xfId="0" applyAlignment="1" applyBorder="1" applyFont="1" applyNumberFormat="1">
      <alignment horizontal="center" readingOrder="0" vertical="center"/>
    </xf>
    <xf borderId="4" fillId="0" fontId="9" numFmtId="0" xfId="0" applyAlignment="1" applyBorder="1" applyFont="1">
      <alignment horizontal="center" readingOrder="0" shrinkToFit="0" vertical="center" wrapText="1"/>
    </xf>
    <xf borderId="4" fillId="0" fontId="14" numFmtId="3" xfId="0" applyAlignment="1" applyBorder="1" applyFont="1" applyNumberFormat="1">
      <alignment horizontal="center" readingOrder="0" vertical="center"/>
    </xf>
    <xf borderId="0" fillId="0" fontId="6" numFmtId="0" xfId="0" applyAlignment="1" applyFont="1">
      <alignment readingOrder="0"/>
    </xf>
    <xf borderId="0" fillId="0" fontId="6" numFmtId="0" xfId="0" applyAlignment="1" applyFont="1">
      <alignment readingOrder="0" shrinkToFit="0" wrapText="1"/>
    </xf>
    <xf borderId="4" fillId="8" fontId="9" numFmtId="0" xfId="0" applyAlignment="1" applyBorder="1" applyFill="1" applyFont="1">
      <alignment horizontal="center" readingOrder="0" shrinkToFit="0" vertical="center" wrapText="1"/>
    </xf>
    <xf borderId="0" fillId="4" fontId="14" numFmtId="3" xfId="0" applyAlignment="1" applyFont="1" applyNumberFormat="1">
      <alignment horizontal="center" readingOrder="0" vertical="center"/>
    </xf>
    <xf borderId="4" fillId="0" fontId="9" numFmtId="0" xfId="0" applyAlignment="1" applyBorder="1" applyFont="1">
      <alignment horizontal="left" readingOrder="0" shrinkToFit="0" vertical="center" wrapText="1"/>
    </xf>
    <xf borderId="0" fillId="4" fontId="6" numFmtId="0" xfId="0" applyFont="1"/>
    <xf borderId="4" fillId="4" fontId="12" numFmtId="0" xfId="0" applyAlignment="1" applyBorder="1" applyFont="1">
      <alignment readingOrder="0" shrinkToFit="0" vertical="center" wrapText="1"/>
    </xf>
    <xf borderId="0" fillId="0" fontId="12" numFmtId="0" xfId="0" applyAlignment="1" applyFont="1">
      <alignment horizontal="center" readingOrder="0" vertical="center"/>
    </xf>
    <xf borderId="4" fillId="0" fontId="9" numFmtId="2" xfId="0" applyAlignment="1" applyBorder="1" applyFont="1" applyNumberFormat="1">
      <alignment horizontal="center" readingOrder="0" shrinkToFit="0" vertical="center" wrapText="1"/>
    </xf>
    <xf borderId="4" fillId="0" fontId="25" numFmtId="0" xfId="0" applyAlignment="1" applyBorder="1" applyFont="1">
      <alignment horizontal="left" readingOrder="0" shrinkToFit="0" vertical="center" wrapText="1"/>
    </xf>
    <xf borderId="4" fillId="0" fontId="9" numFmtId="0" xfId="0" applyAlignment="1" applyBorder="1" applyFont="1">
      <alignment horizontal="left" readingOrder="0" shrinkToFit="0" vertical="center" wrapText="1"/>
    </xf>
    <xf borderId="1" fillId="0" fontId="2" numFmtId="0" xfId="0" applyAlignment="1" applyBorder="1" applyFont="1">
      <alignment horizontal="center" shrinkToFit="0" vertical="center" wrapText="1"/>
    </xf>
    <xf borderId="0" fillId="0" fontId="26" numFmtId="0" xfId="0" applyAlignment="1" applyFont="1">
      <alignment readingOrder="0" shrinkToFit="0" vertical="center" wrapText="1"/>
    </xf>
    <xf borderId="0" fillId="0" fontId="1" numFmtId="0" xfId="0" applyAlignment="1" applyFont="1">
      <alignment horizontal="center" readingOrder="0" shrinkToFit="0" vertical="center" wrapText="1"/>
    </xf>
    <xf borderId="0" fillId="4" fontId="27" numFmtId="0" xfId="0" applyAlignment="1" applyFont="1">
      <alignment readingOrder="0"/>
    </xf>
    <xf borderId="0" fillId="4" fontId="28" numFmtId="0" xfId="0" applyAlignment="1" applyFont="1">
      <alignment horizontal="center" readingOrder="0" shrinkToFit="0" vertical="center" wrapText="1"/>
    </xf>
    <xf borderId="4" fillId="0" fontId="9" numFmtId="167" xfId="0" applyAlignment="1" applyBorder="1" applyFont="1" applyNumberFormat="1">
      <alignment horizontal="center" readingOrder="0" shrinkToFit="0" vertical="center" wrapText="1"/>
    </xf>
    <xf borderId="4" fillId="0" fontId="9" numFmtId="9" xfId="0" applyAlignment="1" applyBorder="1" applyFont="1" applyNumberFormat="1">
      <alignment horizontal="center" shrinkToFit="0" vertical="center" wrapText="1"/>
    </xf>
    <xf borderId="4" fillId="0" fontId="29" numFmtId="0" xfId="0" applyAlignment="1" applyBorder="1" applyFont="1">
      <alignment horizontal="center" readingOrder="0" shrinkToFit="0" vertical="center" wrapText="1"/>
    </xf>
    <xf borderId="0" fillId="4" fontId="30" numFmtId="0" xfId="0" applyAlignment="1" applyFont="1">
      <alignment horizontal="center" readingOrder="0" shrinkToFit="0" vertical="center" wrapText="1"/>
    </xf>
    <xf borderId="4" fillId="4" fontId="9" numFmtId="0" xfId="0" applyAlignment="1" applyBorder="1" applyFont="1">
      <alignment horizontal="center" shrinkToFit="0" vertical="center" wrapText="1"/>
    </xf>
    <xf borderId="7" fillId="4" fontId="31" numFmtId="0" xfId="0" applyAlignment="1" applyBorder="1" applyFont="1">
      <alignment readingOrder="0" vertical="center"/>
    </xf>
    <xf borderId="0" fillId="4" fontId="9" numFmtId="0" xfId="0" applyAlignment="1" applyFont="1">
      <alignment horizontal="center" shrinkToFit="0" vertical="center" wrapText="1"/>
    </xf>
    <xf borderId="4" fillId="4" fontId="9" numFmtId="0" xfId="0" applyAlignment="1" applyBorder="1" applyFont="1">
      <alignment horizontal="left" shrinkToFit="0" vertical="center" wrapText="1"/>
    </xf>
    <xf borderId="4" fillId="0" fontId="9" numFmtId="0" xfId="0" applyAlignment="1" applyBorder="1" applyFont="1">
      <alignment horizontal="left" shrinkToFit="0" vertical="center" wrapText="1"/>
    </xf>
    <xf borderId="4" fillId="0" fontId="32" numFmtId="0" xfId="0" applyAlignment="1" applyBorder="1" applyFont="1">
      <alignment horizontal="center" readingOrder="0" shrinkToFit="0" vertical="center" wrapText="1"/>
    </xf>
    <xf borderId="0" fillId="0" fontId="33" numFmtId="0" xfId="0" applyAlignment="1" applyFont="1">
      <alignment horizontal="center" vertical="center"/>
    </xf>
    <xf borderId="4" fillId="0" fontId="34" numFmtId="0" xfId="0" applyAlignment="1" applyBorder="1" applyFont="1">
      <alignment horizontal="center" readingOrder="0" shrinkToFit="0" vertical="center" wrapText="1"/>
    </xf>
    <xf borderId="4" fillId="4" fontId="14" numFmtId="0" xfId="0" applyAlignment="1" applyBorder="1" applyFont="1">
      <alignment horizontal="center" shrinkToFit="0" vertical="center" wrapText="1"/>
    </xf>
    <xf borderId="0" fillId="0" fontId="14" numFmtId="165" xfId="0" applyAlignment="1" applyFont="1" applyNumberFormat="1">
      <alignment horizontal="center" vertical="center"/>
    </xf>
    <xf borderId="0" fillId="0" fontId="33" numFmtId="0" xfId="0" applyAlignment="1" applyFont="1">
      <alignment horizontal="center" readingOrder="0" shrinkToFit="0" vertical="center" wrapText="1"/>
    </xf>
    <xf borderId="0" fillId="4" fontId="14" numFmtId="0" xfId="0" applyAlignment="1" applyFont="1">
      <alignment horizontal="center" shrinkToFit="0" vertical="center" wrapText="1"/>
    </xf>
    <xf borderId="4" fillId="0" fontId="35" numFmtId="0" xfId="0" applyAlignment="1" applyBorder="1" applyFont="1">
      <alignment horizontal="center" readingOrder="0" vertical="center"/>
    </xf>
    <xf borderId="4" fillId="0" fontId="36" numFmtId="0" xfId="0" applyAlignment="1" applyBorder="1" applyFont="1">
      <alignment horizontal="center" shrinkToFit="0" vertical="center" wrapText="1"/>
    </xf>
    <xf borderId="0" fillId="4" fontId="12" numFmtId="0" xfId="0" applyAlignment="1" applyFont="1">
      <alignment horizontal="center" shrinkToFit="0" vertical="center" wrapText="1"/>
    </xf>
    <xf borderId="0" fillId="0" fontId="14" numFmtId="0" xfId="0" applyAlignment="1" applyFont="1">
      <alignment horizontal="center" vertical="center"/>
    </xf>
    <xf borderId="4" fillId="4" fontId="12" numFmtId="0" xfId="0" applyAlignment="1" applyBorder="1" applyFont="1">
      <alignment horizontal="center" shrinkToFit="0" vertical="center" wrapText="1"/>
    </xf>
    <xf borderId="0" fillId="0" fontId="12" numFmtId="0" xfId="0" applyAlignment="1" applyFont="1">
      <alignment horizontal="center" readingOrder="0" shrinkToFit="0" vertical="center" wrapText="1"/>
    </xf>
    <xf borderId="0" fillId="0" fontId="14" numFmtId="3" xfId="0" applyAlignment="1" applyFont="1" applyNumberFormat="1">
      <alignment horizontal="center" readingOrder="0" vertical="center"/>
    </xf>
    <xf borderId="4" fillId="0" fontId="19" numFmtId="0" xfId="0" applyAlignment="1" applyBorder="1" applyFont="1">
      <alignment horizontal="center" vertical="center"/>
    </xf>
    <xf borderId="0" fillId="4" fontId="37" numFmtId="0" xfId="0" applyAlignment="1" applyFont="1">
      <alignment horizontal="center" shrinkToFit="0" vertical="center" wrapText="1"/>
    </xf>
    <xf borderId="4" fillId="0" fontId="12" numFmtId="0" xfId="0" applyAlignment="1" applyBorder="1" applyFont="1">
      <alignment horizontal="center" vertical="center"/>
    </xf>
    <xf borderId="4" fillId="0" fontId="12" numFmtId="0" xfId="0" applyAlignment="1" applyBorder="1" applyFont="1">
      <alignment horizontal="center" readingOrder="0" vertical="center"/>
    </xf>
    <xf borderId="4" fillId="0" fontId="18" numFmtId="0" xfId="0" applyAlignment="1" applyBorder="1" applyFont="1">
      <alignment horizontal="center" readingOrder="0" vertical="center"/>
    </xf>
    <xf borderId="0" fillId="0" fontId="38" numFmtId="0" xfId="0" applyAlignment="1" applyFont="1">
      <alignment horizontal="center" readingOrder="0" vertical="center"/>
    </xf>
    <xf borderId="0" fillId="4" fontId="9" numFmtId="0" xfId="0" applyAlignment="1" applyFont="1">
      <alignment horizontal="center" readingOrder="0" shrinkToFit="0" vertical="center" wrapText="1"/>
    </xf>
    <xf borderId="0" fillId="4" fontId="39" numFmtId="0" xfId="0" applyAlignment="1" applyFont="1">
      <alignment horizontal="left" readingOrder="0" shrinkToFit="0" vertical="center" wrapText="1"/>
    </xf>
    <xf borderId="4" fillId="0" fontId="9" numFmtId="166" xfId="0" applyAlignment="1" applyBorder="1" applyFont="1" applyNumberFormat="1">
      <alignment horizontal="center" shrinkToFit="0" vertical="center" wrapText="1"/>
    </xf>
    <xf borderId="4" fillId="0" fontId="9" numFmtId="165" xfId="0" applyAlignment="1" applyBorder="1" applyFont="1" applyNumberFormat="1">
      <alignment horizontal="center" readingOrder="0" shrinkToFit="0" vertical="center" wrapText="1"/>
    </xf>
    <xf borderId="4" fillId="0" fontId="14" numFmtId="0" xfId="0" applyAlignment="1" applyBorder="1" applyFont="1">
      <alignment horizontal="center" readingOrder="0" shrinkToFit="0" vertical="center" wrapText="1"/>
    </xf>
    <xf borderId="4" fillId="0" fontId="9" numFmtId="3" xfId="0" applyAlignment="1" applyBorder="1" applyFont="1" applyNumberFormat="1">
      <alignment horizontal="center" shrinkToFit="0" vertical="top" wrapText="1"/>
    </xf>
    <xf borderId="0" fillId="4" fontId="40" numFmtId="0" xfId="0" applyAlignment="1" applyFont="1">
      <alignment horizontal="left" shrinkToFit="0" vertical="center" wrapText="1"/>
    </xf>
    <xf borderId="4" fillId="0" fontId="9" numFmtId="168" xfId="0" applyAlignment="1" applyBorder="1" applyFont="1" applyNumberFormat="1">
      <alignment horizontal="center" readingOrder="0" shrinkToFit="0" vertical="center" wrapText="1"/>
    </xf>
    <xf borderId="0" fillId="4" fontId="41" numFmtId="0" xfId="0" applyAlignment="1" applyFont="1">
      <alignment horizontal="center" readingOrder="0"/>
    </xf>
    <xf borderId="4" fillId="0" fontId="19" numFmtId="169" xfId="0" applyAlignment="1" applyBorder="1" applyFont="1" applyNumberFormat="1">
      <alignment horizontal="center" readingOrder="0" vertical="center"/>
    </xf>
    <xf borderId="0" fillId="4" fontId="1" numFmtId="0" xfId="0" applyFont="1"/>
    <xf borderId="4" fillId="9" fontId="42" numFmtId="0" xfId="0" applyAlignment="1" applyBorder="1" applyFill="1" applyFont="1">
      <alignment horizontal="center" readingOrder="0" vertical="center"/>
    </xf>
    <xf borderId="4" fillId="0" fontId="43" numFmtId="0" xfId="0" applyAlignment="1" applyBorder="1" applyFont="1">
      <alignment horizontal="center" readingOrder="0" shrinkToFit="0" vertical="center" wrapText="1"/>
    </xf>
    <xf borderId="1" fillId="0" fontId="4" numFmtId="0" xfId="0" applyAlignment="1" applyBorder="1" applyFont="1">
      <alignment horizontal="left" readingOrder="0" shrinkToFit="0" vertical="center" wrapText="1"/>
    </xf>
    <xf borderId="4" fillId="0" fontId="44" numFmtId="0" xfId="0" applyAlignment="1" applyBorder="1" applyFont="1">
      <alignment horizontal="center" readingOrder="0"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26" Type="http://customschemas.google.com/relationships/workbookmetadata" Target="metadata"/><Relationship Id="rId25" Type="http://schemas.openxmlformats.org/officeDocument/2006/relationships/worksheet" Target="worksheets/sheet22.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18.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0.png"/><Relationship Id="rId2" Type="http://schemas.openxmlformats.org/officeDocument/2006/relationships/image" Target="../media/image26.png"/><Relationship Id="rId3" Type="http://schemas.openxmlformats.org/officeDocument/2006/relationships/image" Target="../media/image3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31.png"/><Relationship Id="rId2" Type="http://schemas.openxmlformats.org/officeDocument/2006/relationships/image" Target="../media/image24.png"/><Relationship Id="rId3" Type="http://schemas.openxmlformats.org/officeDocument/2006/relationships/image" Target="../media/image2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9.png"/><Relationship Id="rId2" Type="http://schemas.openxmlformats.org/officeDocument/2006/relationships/image" Target="../media/image60.png"/></Relationships>
</file>

<file path=xl/drawings/_rels/drawing13.xml.rels><?xml version="1.0" encoding="UTF-8" standalone="yes"?><Relationships xmlns="http://schemas.openxmlformats.org/package/2006/relationships"><Relationship Id="rId1" Type="http://schemas.openxmlformats.org/officeDocument/2006/relationships/image" Target="../media/image44.png"/><Relationship Id="rId2" Type="http://schemas.openxmlformats.org/officeDocument/2006/relationships/image" Target="../media/image34.png"/><Relationship Id="rId3" Type="http://schemas.openxmlformats.org/officeDocument/2006/relationships/image" Target="../media/image3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33.png"/><Relationship Id="rId2" Type="http://schemas.openxmlformats.org/officeDocument/2006/relationships/image" Target="../media/image59.png"/><Relationship Id="rId3" Type="http://schemas.openxmlformats.org/officeDocument/2006/relationships/image" Target="../media/image3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37.png"/><Relationship Id="rId2" Type="http://schemas.openxmlformats.org/officeDocument/2006/relationships/image" Target="../media/image41.png"/><Relationship Id="rId3" Type="http://schemas.openxmlformats.org/officeDocument/2006/relationships/image" Target="../media/image58.png"/></Relationships>
</file>

<file path=xl/drawings/_rels/drawing16.xml.rels><?xml version="1.0" encoding="UTF-8" standalone="yes"?><Relationships xmlns="http://schemas.openxmlformats.org/package/2006/relationships"><Relationship Id="rId1" Type="http://schemas.openxmlformats.org/officeDocument/2006/relationships/image" Target="../media/image45.png"/><Relationship Id="rId2" Type="http://schemas.openxmlformats.org/officeDocument/2006/relationships/image" Target="../media/image61.png"/><Relationship Id="rId3" Type="http://schemas.openxmlformats.org/officeDocument/2006/relationships/image" Target="../media/image36.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8.png"/><Relationship Id="rId2" Type="http://schemas.openxmlformats.org/officeDocument/2006/relationships/image" Target="../media/image40.png"/><Relationship Id="rId3" Type="http://schemas.openxmlformats.org/officeDocument/2006/relationships/image" Target="../media/image63.png"/></Relationships>
</file>

<file path=xl/drawings/_rels/drawing18.xml.rels><?xml version="1.0" encoding="UTF-8" standalone="yes"?><Relationships xmlns="http://schemas.openxmlformats.org/package/2006/relationships"><Relationship Id="rId1" Type="http://schemas.openxmlformats.org/officeDocument/2006/relationships/image" Target="../media/image42.png"/><Relationship Id="rId2" Type="http://schemas.openxmlformats.org/officeDocument/2006/relationships/image" Target="../media/image50.png"/><Relationship Id="rId3" Type="http://schemas.openxmlformats.org/officeDocument/2006/relationships/image" Target="../media/image46.png"/></Relationships>
</file>

<file path=xl/drawings/_rels/drawing19.xml.rels><?xml version="1.0" encoding="UTF-8" standalone="yes"?><Relationships xmlns="http://schemas.openxmlformats.org/package/2006/relationships"><Relationship Id="rId1" Type="http://schemas.openxmlformats.org/officeDocument/2006/relationships/image" Target="../media/image52.png"/><Relationship Id="rId2" Type="http://schemas.openxmlformats.org/officeDocument/2006/relationships/image" Target="../media/image62.png"/><Relationship Id="rId3" Type="http://schemas.openxmlformats.org/officeDocument/2006/relationships/image" Target="../media/image47.png"/></Relationships>
</file>

<file path=xl/drawings/_rels/drawing2.xml.rels><?xml version="1.0" encoding="UTF-8" standalone="yes"?><Relationships xmlns="http://schemas.openxmlformats.org/package/2006/relationships"><Relationship Id="rId1" Type="http://schemas.openxmlformats.org/officeDocument/2006/relationships/image" Target="../media/image51.png"/><Relationship Id="rId2" Type="http://schemas.openxmlformats.org/officeDocument/2006/relationships/image" Target="../media/image3.png"/><Relationship Id="rId3" Type="http://schemas.openxmlformats.org/officeDocument/2006/relationships/image" Target="../media/image8.png"/></Relationships>
</file>

<file path=xl/drawings/_rels/drawing20.xml.rels><?xml version="1.0" encoding="UTF-8" standalone="yes"?><Relationships xmlns="http://schemas.openxmlformats.org/package/2006/relationships"><Relationship Id="rId1" Type="http://schemas.openxmlformats.org/officeDocument/2006/relationships/image" Target="../media/image53.png"/><Relationship Id="rId2" Type="http://schemas.openxmlformats.org/officeDocument/2006/relationships/image" Target="../media/image49.png"/></Relationships>
</file>

<file path=xl/drawings/_rels/drawing21.xml.rels><?xml version="1.0" encoding="UTF-8" standalone="yes"?><Relationships xmlns="http://schemas.openxmlformats.org/package/2006/relationships"><Relationship Id="rId1" Type="http://schemas.openxmlformats.org/officeDocument/2006/relationships/image" Target="../media/image54.png"/><Relationship Id="rId2" Type="http://schemas.openxmlformats.org/officeDocument/2006/relationships/image" Target="../media/image57.png"/><Relationship Id="rId3" Type="http://schemas.openxmlformats.org/officeDocument/2006/relationships/image" Target="../media/image56.png"/></Relationships>
</file>

<file path=xl/drawings/_rels/drawing3.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4.png"/><Relationship Id="rId3" Type="http://schemas.openxmlformats.org/officeDocument/2006/relationships/image" Target="../media/image1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4.png"/><Relationship Id="rId2" Type="http://schemas.openxmlformats.org/officeDocument/2006/relationships/image" Target="../media/image11.png"/><Relationship Id="rId3"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7.png"/><Relationship Id="rId3" Type="http://schemas.openxmlformats.org/officeDocument/2006/relationships/image" Target="../media/image38.png"/></Relationships>
</file>

<file path=xl/drawings/_rels/drawing6.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25.png"/><Relationship Id="rId3" Type="http://schemas.openxmlformats.org/officeDocument/2006/relationships/image" Target="../media/image2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3.png"/><Relationship Id="rId2" Type="http://schemas.openxmlformats.org/officeDocument/2006/relationships/image" Target="../media/image16.png"/><Relationship Id="rId3" Type="http://schemas.openxmlformats.org/officeDocument/2006/relationships/image" Target="../media/image12.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png"/><Relationship Id="rId2" Type="http://schemas.openxmlformats.org/officeDocument/2006/relationships/image" Target="../media/image22.png"/><Relationship Id="rId3" Type="http://schemas.openxmlformats.org/officeDocument/2006/relationships/image" Target="../media/image15.png"/></Relationships>
</file>

<file path=xl/drawings/_rels/drawing9.xml.rels><?xml version="1.0" encoding="UTF-8" standalone="yes"?><Relationships xmlns="http://schemas.openxmlformats.org/package/2006/relationships"><Relationship Id="rId1" Type="http://schemas.openxmlformats.org/officeDocument/2006/relationships/image" Target="../media/image17.png"/><Relationship Id="rId2"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495300</xdr:colOff>
      <xdr:row>7</xdr:row>
      <xdr:rowOff>19050</xdr:rowOff>
    </xdr:from>
    <xdr:ext cx="628650" cy="581025"/>
    <xdr:pic>
      <xdr:nvPicPr>
        <xdr:cNvPr id="0" name="image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590550</xdr:colOff>
      <xdr:row>8</xdr:row>
      <xdr:rowOff>28575</xdr:rowOff>
    </xdr:from>
    <xdr:ext cx="428625" cy="581025"/>
    <xdr:pic>
      <xdr:nvPicPr>
        <xdr:cNvPr id="0" name="image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561975</xdr:colOff>
      <xdr:row>9</xdr:row>
      <xdr:rowOff>38100</xdr:rowOff>
    </xdr:from>
    <xdr:ext cx="495300" cy="495300"/>
    <xdr:pic>
      <xdr:nvPicPr>
        <xdr:cNvPr id="0" name="image1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704850" cy="638175"/>
    <xdr:pic>
      <xdr:nvPicPr>
        <xdr:cNvPr id="0" name="image20.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723900" cy="638175"/>
    <xdr:pic>
      <xdr:nvPicPr>
        <xdr:cNvPr id="0" name="image2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30.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400050" cy="638175"/>
    <xdr:pic>
      <xdr:nvPicPr>
        <xdr:cNvPr id="0" name="image3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447675" cy="638175"/>
    <xdr:pic>
      <xdr:nvPicPr>
        <xdr:cNvPr id="0" name="image2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847725" cy="638175"/>
    <xdr:pic>
      <xdr:nvPicPr>
        <xdr:cNvPr id="0" name="image27.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2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6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32.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4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3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552450" cy="638175"/>
    <xdr:pic>
      <xdr:nvPicPr>
        <xdr:cNvPr id="0" name="image39.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885825" cy="638175"/>
    <xdr:pic>
      <xdr:nvPicPr>
        <xdr:cNvPr id="0" name="image3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5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35.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3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41.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542925" cy="638175"/>
    <xdr:pic>
      <xdr:nvPicPr>
        <xdr:cNvPr id="0" name="image5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4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543050" cy="638175"/>
    <xdr:pic>
      <xdr:nvPicPr>
        <xdr:cNvPr id="0" name="image61.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1666875" cy="561975"/>
    <xdr:pic>
      <xdr:nvPicPr>
        <xdr:cNvPr id="0" name="image3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48.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847725" cy="638175"/>
    <xdr:pic>
      <xdr:nvPicPr>
        <xdr:cNvPr id="0" name="image4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1562100" cy="638175"/>
    <xdr:pic>
      <xdr:nvPicPr>
        <xdr:cNvPr id="0" name="image63.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533400" cy="638175"/>
    <xdr:pic>
      <xdr:nvPicPr>
        <xdr:cNvPr id="0" name="image4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50.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4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52.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6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476250" cy="638175"/>
    <xdr:pic>
      <xdr:nvPicPr>
        <xdr:cNvPr id="0" name="image47.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276225</xdr:colOff>
      <xdr:row>6</xdr:row>
      <xdr:rowOff>962025</xdr:rowOff>
    </xdr:from>
    <xdr:ext cx="1066800" cy="561975"/>
    <xdr:pic>
      <xdr:nvPicPr>
        <xdr:cNvPr id="0" name="image51.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457200</xdr:colOff>
      <xdr:row>7</xdr:row>
      <xdr:rowOff>628650</xdr:rowOff>
    </xdr:from>
    <xdr:ext cx="714375" cy="561975"/>
    <xdr:pic>
      <xdr:nvPicPr>
        <xdr:cNvPr id="0" name="image3.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638175</xdr:colOff>
      <xdr:row>9</xdr:row>
      <xdr:rowOff>57150</xdr:rowOff>
    </xdr:from>
    <xdr:ext cx="457200" cy="495300"/>
    <xdr:pic>
      <xdr:nvPicPr>
        <xdr:cNvPr id="0" name="image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5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49.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55.png" title="Imagen"/>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5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123950" cy="638175"/>
    <xdr:pic>
      <xdr:nvPicPr>
        <xdr:cNvPr id="0" name="image5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704850" cy="638175"/>
    <xdr:pic>
      <xdr:nvPicPr>
        <xdr:cNvPr id="0" name="image5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1666875" cy="571500"/>
    <xdr:pic>
      <xdr:nvPicPr>
        <xdr:cNvPr id="0" name="image5.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495425" cy="638175"/>
    <xdr:pic>
      <xdr:nvPicPr>
        <xdr:cNvPr id="0" name="image4.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485775" cy="638175"/>
    <xdr:pic>
      <xdr:nvPicPr>
        <xdr:cNvPr id="0" name="image19.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14.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133475" cy="638175"/>
    <xdr:pic>
      <xdr:nvPicPr>
        <xdr:cNvPr id="0" name="image11.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419100" cy="638175"/>
    <xdr:pic>
      <xdr:nvPicPr>
        <xdr:cNvPr id="0" name="image6.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10.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457325" cy="352425"/>
    <xdr:pic>
      <xdr:nvPicPr>
        <xdr:cNvPr id="0" name="image7.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38.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9.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457325" cy="514350"/>
    <xdr:pic>
      <xdr:nvPicPr>
        <xdr:cNvPr id="0" name="image25.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1457325" cy="371475"/>
    <xdr:pic>
      <xdr:nvPicPr>
        <xdr:cNvPr id="0" name="image21.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638175" cy="638175"/>
    <xdr:pic>
      <xdr:nvPicPr>
        <xdr:cNvPr id="0" name="image1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1457325" cy="619125"/>
    <xdr:pic>
      <xdr:nvPicPr>
        <xdr:cNvPr id="0" name="image16.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12.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590550" cy="638175"/>
    <xdr:pic>
      <xdr:nvPicPr>
        <xdr:cNvPr id="0" name="image23.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22.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15.png" title="Imagen"/>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7</xdr:row>
      <xdr:rowOff>0</xdr:rowOff>
    </xdr:from>
    <xdr:ext cx="790575" cy="638175"/>
    <xdr:pic>
      <xdr:nvPicPr>
        <xdr:cNvPr id="0" name="image17.png" title="Imagen"/>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8</xdr:row>
      <xdr:rowOff>0</xdr:rowOff>
    </xdr:from>
    <xdr:ext cx="638175" cy="638175"/>
    <xdr:pic>
      <xdr:nvPicPr>
        <xdr:cNvPr id="0" name="image28.png" title="Imagen"/>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9</xdr:row>
      <xdr:rowOff>0</xdr:rowOff>
    </xdr:from>
    <xdr:ext cx="638175" cy="638175"/>
    <xdr:pic>
      <xdr:nvPicPr>
        <xdr:cNvPr id="0" name="image43.png" title="Imagen"/>
        <xdr:cNvPicPr preferRelativeResize="0"/>
      </xdr:nvPicPr>
      <xdr:blipFill>
        <a:blip cstate="print" r:embed="rId2"/>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amazon.com/-/es/Dell-Optiplex-7040-Business-SFF/dp/B07K6YG7YY/ref=sr_1_6?__mk_es_US=%C3%85M%C3%85%C5%BD%C3%95%C3%91&amp;crid=2MWQLF56WPTLS&amp;dib=eyJ2IjoiMSJ9.SeDVyByL6hPPdfnq8uwIf-_4UgGU78xv4UrzZw1vnMekrcBVaP0qvkd6uHnbJUrDSfAByxOTFph21Wt_cFhsWzmJB9QzyHKH7C7Y0NhlHW57brXi-nlZGvHACLU28YIRn4D91McKHUNSziigM2t10opUxMb1dZToP6yislGkq_UYDykgVgZjAN9Lms9KPzOs7FYttNF1D4Cp__UCIo3V8VLKU0in0nCUJVrzzO1Arso.uZ8U9Qy3oDcRvHxslNmZEpCqQz4x9yIKKC6h78rscr8&amp;dib_tag=se&amp;keywords=Torre+Dell+OptiPlex+9020+i5&amp;qid=1754963114&amp;sprefix=torre+dell+optiplex+9020+i5%2Caps%2C884&amp;sr=8-6" TargetMode="External"/><Relationship Id="rId2" Type="http://schemas.openxmlformats.org/officeDocument/2006/relationships/hyperlink" Target="https://listado.mercadolibre.com.co/dell-optiplex-9020-i5?sb=all_mercadolibre" TargetMode="External"/><Relationship Id="rId3" Type="http://schemas.openxmlformats.org/officeDocument/2006/relationships/hyperlink" Target="https://www.lenovo.com/es/es/servers-storage/?orgRef=https%253A%252F%252Fwww.google.com%252F&amp;cid=co:sem:pmax%7Cse%7Cgoogle%7Cpmax+todos+los+productos%7C%7C%7C%7C18397273085%7C%7C%7Cpmax%7Cmixed%7Call&amp;gad_source=1&amp;gad_campaignid=18414016206&amp;gbraid=0AAAAADptxGXcknt-XeVw-txkJOubir09j&amp;gclid=CjwKCAjwhuHEBhBHEiwAZrvdcj_srrYVu9YtewY6P5BlC4TFnWdP2_m5f2mIeu6EjKhqGH1OnMyXkBoCQ84QAvD_BwE"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s://www.amazon.com/-/es/PA278QV-DisplayPort-verificado-antirreflejo-giratorio/dp/B088BC5HMM/ref=sr_1_1?adgrpid=158460852433&amp;dib=eyJ2IjoiMSJ9.RnAofx09hxgc9w-xd9-esGJqWhcnVelWKBPMhVOv6V10EH4MeTH45PwNYI3QX_xY3Ub3-mwEMypNMAepSGo-gIEd3NvEz2n0C0ARuCOJm4Q2pODkwPsCF87MoCfGx07Kazy4JwCkzLWzQsvNWszUmXP3l4ok4EZL7eT77m8iH1hL4lybJn4c6tsRd3nkIWt6ojqNXoNcXyIAyq_bLGpsFSi6g8d5DVD9EY7_z_-Ea-w.iTQi-Db9vo_Le4DCf8Vf9slX1MlXqxnISDthPiFDtzc&amp;dib_tag=se&amp;hvadid=685297576470&amp;hvdev=c&amp;hvlocphy=1003659&amp;hvnetw=g&amp;hvqmt=e&amp;hvrand=9536828342668398322&amp;hvtargid=kwd-916028863181&amp;hydadcr=1818_13511943&amp;keywords=asus+proart+pa278qv+monitor&amp;mcid=b71d4553e1e43e208d2323df9fc2529e&amp;qid=1754970108&amp;sr=8-1" TargetMode="External"/><Relationship Id="rId2" Type="http://schemas.openxmlformats.org/officeDocument/2006/relationships/hyperlink" Target="https://www.mercadolibre.com.co/monitor-asus-proart-display-pa278qv/p/MCO21725107" TargetMode="External"/><Relationship Id="rId3" Type="http://schemas.openxmlformats.org/officeDocument/2006/relationships/hyperlink" Target="https://speedlogic.com.co/tienda/monitores/monitor-led-asus-27-pa278qv-profesional-ips-wqhd/?srsltid=AfmBOooWhXQqt5bDcToU5QMR9sMvGBPncgr2ZAsfPi322C15Q7XJjFYq" TargetMode="External"/><Relationship Id="rId4"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hyperlink" Target="https://www.avprocolombia.com.co/products/seagate-2tb-skyhawk-ai-7200-rpm-sata-iii-3-5-internal-surveillance-hdd?srsltid=AfmBOoqEbMECckSbfRbow20RUTugV3TDZ-Cj60lXIM9NLq0DXU0lqioZ" TargetMode="External"/><Relationship Id="rId2" Type="http://schemas.openxmlformats.org/officeDocument/2006/relationships/hyperlink" Target="https://www.mercadolibre.com.co/disco-duro-seagate-wd-skyhawk-2tb-seagate/p/MCO23243702" TargetMode="External"/><Relationship Id="rId3" Type="http://schemas.openxmlformats.org/officeDocument/2006/relationships/hyperlink" Target="https://www.ebay.com/itm/365685114001?_skw=Seagate+SkyHawk+AI+2+TB%2C+SATA+III%2C+7200+RPM%2C+64+MB+cach%C3%A9&amp;epid=5062561149&amp;itmmeta=01K2E5M7GRE36BX2V7HBJ2ZMMW&amp;hash=item5524880491:g:7I8AAeSw~eNoVoW5&amp;itmprp=enc%3AAQAKAAABEFkggFvd1GGDu0w3yXCmi1djVSG5z1m2yLqGgFewXKMXJJ90ozdiR%2F2zf3UyWkaNh4ch5v6XF21KC5qsOFBNvzoo5ggu4gw6NcbM17MYtx7Fw8kXLzpdblTXloMN0DUfQzNq%2BUu96Xadkyhck%2F12H9M4Ux1cq1zKrISqw6eKS6Pz5udyMb0%2BRtux6eGGAjGusJE8Tw6J8zJzmAF3myw9iwzkRKydp9gbNxYTlEoPcePBJ1Mxb1rd3BkrkgfKqnfO47Po1KAhRoyExIsEpWglw7pKcJnCFNC6seuIHlJHuCakLky3giY2eLsMH12wiAqtWIclX%2BP5fwbi76dTjI7%2F0h6kfWkuZYGz87WMcrXHZLkD%7Ctkp%3ABFBMtPnQxZNm" TargetMode="External"/><Relationship Id="rId4"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s://listado.mercadolibre.com.co/kingston-fury-32gb" TargetMode="External"/><Relationship Id="rId2" Type="http://schemas.openxmlformats.org/officeDocument/2006/relationships/hyperlink" Target="https://tiendaakiba.com/partes-de-computador/memorias-ram/memoria-ram-kingston-fury-beast-32gb-ddr4-pc4-25600-3200mhz/?srsltid=AfmBOoprwR-PzmhdwBKTyW5USDUt-jx5-GP2Hqjne_Git6TfthvR8slr" TargetMode="External"/><Relationship Id="rId3" Type="http://schemas.openxmlformats.org/officeDocument/2006/relationships/hyperlink" Target="https://reset.net.co/producto/ram-kingston-32gb-3200mhz-ddr4-fury-beast-rgb-black-ryzen-intel/?srsltid=AfmBOoobOUut0IqcX8a5ofjXcP9EzGHw22STQPSFr1dXK2JoHjCt-jkx" TargetMode="External"/><Relationship Id="rId4"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lasus.com.co/es/servidor-de-torre-dell-poweredge-t350-con-procesador-intel-xeon-e-2378?srsltid=AfmBOoojizanxo_bjYBtT8T90TCP3c8vNS1GuQXLWYpmx6t9fz38VZtT" TargetMode="External"/><Relationship Id="rId2" Type="http://schemas.openxmlformats.org/officeDocument/2006/relationships/hyperlink" Target="https://mbservidores.com/servidor-dell-poweredge-t350-intel-xeon-e-2378-2-60ghz-16gb-ddr4-2tb-3-5-sata-iii-tower-no-sistema-operativo-instalado/" TargetMode="External"/><Relationship Id="rId3" Type="http://schemas.openxmlformats.org/officeDocument/2006/relationships/hyperlink" Target="https://chsolucionesentecnologia.com/producto/servidor-dell-emc-poweredge-t350-ram-16gb-disco-2tb/" TargetMode="External"/><Relationship Id="rId4"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s://www.mercadolibre.com.co/tarjeta-de-video-zotac-gaming-geforce-rtx-5060-amp-8gb-oc/p/MCO51437927?pdp_filters=item_id:MCO2912032346" TargetMode="External"/><Relationship Id="rId2" Type="http://schemas.openxmlformats.org/officeDocument/2006/relationships/hyperlink" Target="https://tauretcomputadores.com/product/tarjeta-de-video-zotac-geforce-rtx-5050-twin-edge-oc-8gb" TargetMode="External"/><Relationship Id="rId3" Type="http://schemas.openxmlformats.org/officeDocument/2006/relationships/hyperlink" Target="https://www.falabella.com.co/falabella-co/product/145425238/Tarjeta-De-Video-Zotac-GeForce-RTX-5060-Twin-Edge-OC-GDDR7-8GB/145425239" TargetMode="External"/><Relationship Id="rId4"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www.mercadolibre.com.co/procesador-gamer-amd-ryzen-7-7700x-100-100000591wof-de-8-nucleos-y-54ghz-de-frecuencia-con-grafica-integrada/p/MCO19711896?pdp_filters=category:MCO1693" TargetMode="External"/><Relationship Id="rId2" Type="http://schemas.openxmlformats.org/officeDocument/2006/relationships/hyperlink" Target="https://www.tiendagamermedellin.co/ryzen-r7-7700x-8-nucleos-16-hilos-a-54ghz" TargetMode="External"/><Relationship Id="rId3" Type="http://schemas.openxmlformats.org/officeDocument/2006/relationships/hyperlink" Target="https://enjoyvideogames.com.co/product/procesador-amd-ryzen-7-7700x-zen-4-8-core-4-5-ghz-socket-am5-105w/" TargetMode="External"/><Relationship Id="rId4"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www.falabella.com.co/falabella-co/product/132068432/Teclado-Genius-Kb-100-Usb-Negro/132068433" TargetMode="External"/><Relationship Id="rId2" Type="http://schemas.openxmlformats.org/officeDocument/2006/relationships/hyperlink" Target="https://www.exito.com/teclado-genius-star-key-kb100-alambrico-100817859-mp/p" TargetMode="External"/><Relationship Id="rId3" Type="http://schemas.openxmlformats.org/officeDocument/2006/relationships/hyperlink" Target="https://www.mercadolibre.com.co/teclado-genius-kb-100-usb-negro/p/MCO15293170?pdp_filters=item_id:MCO1551991571" TargetMode="External"/><Relationship Id="rId4"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hyperlink" Target="https://www.falabella.com.co/falabella-co/product/127432748/Mouse-Alambrico-HP-150-(240J6AA)-Negro/127432749" TargetMode="External"/><Relationship Id="rId2" Type="http://schemas.openxmlformats.org/officeDocument/2006/relationships/hyperlink" Target="https://www.hp.com/co-es/shop/mouse-hp-150-240j6aa.html" TargetMode="External"/><Relationship Id="rId3" Type="http://schemas.openxmlformats.org/officeDocument/2006/relationships/hyperlink" Target="https://www.mercadolibre.com.co/mouse-alambrico-hp-150-negro/p/MCO21455691" TargetMode="External"/><Relationship Id="rId4"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hyperlink" Target="https://www.mercadolibre.com.co/microsoft-365-familia-1-anos-en-formato-digital/p/MCO37898166" TargetMode="External"/><Relationship Id="rId2" Type="http://schemas.openxmlformats.org/officeDocument/2006/relationships/hyperlink" Target="https://www.falabella.com.co/falabella-co/product/73312221/Microsoft-365-Familia-Suscripcion-de-12-meses,-hasta-6-personas-Aplicaciones-de-Office-Premium-1-TB-de-Almacenamiento-en-la-Nube-por-Persona-Licencia-Digital/73312221" TargetMode="External"/><Relationship Id="rId3" Type="http://schemas.openxmlformats.org/officeDocument/2006/relationships/hyperlink" Target="https://www.alkosto.com/pin-office-microsoft-365-familia-12-meses-6-usuarios/p/196742123845" TargetMode="External"/><Relationship Id="rId4"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hyperlink" Target="https://latinkeys.com/colombia/producto/visual-studio-professional-2022-1pc/" TargetMode="External"/><Relationship Id="rId2" Type="http://schemas.openxmlformats.org/officeDocument/2006/relationships/hyperlink" Target="https://lasus.com.co/es/visual-studio-professional-2022-licencia-de-educacion-basica-por-1-ano?srsltid=AfmBOoopdu5vX2RIukUBeq3uQvbn9yBXl0Th330o7YhH-227oK4lp-_-" TargetMode="External"/><Relationship Id="rId3" Type="http://schemas.openxmlformats.org/officeDocument/2006/relationships/hyperlink" Target="https://3clics.co/index.php/es/otros-softwares/editor-de-codigo/licencia-visual-studio-2022-detail" TargetMode="External"/><Relationship Id="rId4"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hyperlink" Target="https://listado.mercadolibre.com.co/monitor-led-22%E2%80%9D-full-hd?sb=all_mercadolibre" TargetMode="External"/><Relationship Id="rId2" Type="http://schemas.openxmlformats.org/officeDocument/2006/relationships/hyperlink" Target="https://www.ebay.com/sch/i.html?_nkw=Monitor+LED+22%E2%80%9D+Full+HD&amp;_sacat=0&amp;_from=R40&amp;_trksid=m570.l1313&amp;_odkw=dell+optiplex+9020+i5&amp;_osacat=0" TargetMode="External"/><Relationship Id="rId3" Type="http://schemas.openxmlformats.org/officeDocument/2006/relationships/hyperlink" Target="https://www.shopify.com/co?utm_source=ExpiredDomainLink&amp;utm_medium=textlink&amp;utm_campaign=breadcrumb" TargetMode="External"/><Relationship Id="rId4"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hyperlink" Target="https://www.alkosto.com/pin-microsoft-windows-pro-fpp-11-64-bit/p/0793969919369" TargetMode="External"/><Relationship Id="rId2" Type="http://schemas.openxmlformats.org/officeDocument/2006/relationships/hyperlink" Target="https://tauretcomputadores.com/product/licencia-windows-11-profesional" TargetMode="External"/><Relationship Id="rId3" Type="http://schemas.openxmlformats.org/officeDocument/2006/relationships/hyperlink" Target="https://www.kalley.com.co/pin-microsoft-windows-pro-fpp-11-64-bit/p/0793969919369?srsltid=AfmBOoob8JiOlebP_LmatxJCVGcCb7SjIWWiHfr7yem8VZBzIZxBjvRg" TargetMode="External"/><Relationship Id="rId4"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hyperlink" Target="https://revolutionsoft.com.co/microsoft-sql-server" TargetMode="External"/><Relationship Id="rId2" Type="http://schemas.openxmlformats.org/officeDocument/2006/relationships/hyperlink" Target="https://frontier.com.co/software/microsoft/licencia-sql-server-standard-empresa-open-business" TargetMode="External"/><Relationship Id="rId3" Type="http://schemas.openxmlformats.org/officeDocument/2006/relationships/hyperlink" Target="https://cyberlicense.com.co/productos/sql-server-2019-standard/" TargetMode="External"/><Relationship Id="rId4"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falabella.com.co/falabella-co/product/126882981/Unidad-de-estado-solido-ssd-kingston-NV2-1000GB-M2-PCIe-NVMe/126882982" TargetMode="External"/><Relationship Id="rId2" Type="http://schemas.openxmlformats.org/officeDocument/2006/relationships/hyperlink" Target="https://lasus.com.co/es/kingston-nv3-ssd-pci-e-40-m2-1tb-rendimiento-superior" TargetMode="External"/><Relationship Id="rId3" Type="http://schemas.openxmlformats.org/officeDocument/2006/relationships/hyperlink" Target="https://pcmartcolombia.com/producto/kingston-nv2-1tb-m2-pcie-snv2s-1000g/"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mrpc.com.co/producto/hdd-1tb-western-digital-blue-7200rpm-64mb-35-sata-wd10ezex-190-000/" TargetMode="External"/><Relationship Id="rId2" Type="http://schemas.openxmlformats.org/officeDocument/2006/relationships/hyperlink" Target="https://www.pcware.com.co/western-digital-1-tb-blue-3-5-pulgadas-sata-lll-7200-rpm-wd10ezex?srsltid=AfmBOorzfsIIjLjyXnHYLSdW2fPkhoOHHMO9dHp4DHvArH3lRHZHc-2Y" TargetMode="External"/><Relationship Id="rId3" Type="http://schemas.openxmlformats.org/officeDocument/2006/relationships/hyperlink" Target="https://www.mercadolibre.com.co/interno-western-digital-wd10spzx-1tb-azul/p/MCO10101451"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ebay.com/itm/167558171339?itmmeta=01K2E8TT5MW7PTYJSPZDA1S3X0&amp;hash=item27033ecacb:g:NZQAAOSw3StoJkoe&amp;itmprp=enc%3AAQAKAAAA4MHg7L1Zz0LA5DYYmRTS30kvgR2zB7o7VLlAd5t60c63CHIkXzx5yrAPCQiajizzkrigGJlIW3vm4skg5gx7wNCanAN5LgQMzTM96EpbaqXOF7kjtApRFJYxeyMFEGP6cVwKvDbw5bjISmIm72yUKEL95UE2MwsAdOlqGrspLbDiJQl9n442IGGrwvq7FjTtMbyusJ3kV08KuR%2BNTp3TImLJ0knaGIV%2BWCkgRvilqdE%2Bx364k0Av4%2F2VfIFKNAX4fZGiCKuokiWJY4J8%2FJXPQZcmEC5JFwuhdxfFIU7OMC0e%7Ctkp%3ABFBM-KLryJNm" TargetMode="External"/><Relationship Id="rId2" Type="http://schemas.openxmlformats.org/officeDocument/2006/relationships/hyperlink" Target="https://www.mercadolibre.com.co/servidor-dell-poweredge-r740/up/MCOU2958103905?pdp_filters=item_id:MCO1530442141" TargetMode="External"/><Relationship Id="rId3" Type="http://schemas.openxmlformats.org/officeDocument/2006/relationships/hyperlink" Target="https://frontier.com.co/servidores/rack/dell/servidor-rack-dell-poweredge-r740-1-x-intel-xeon-silver-4116-300ghz-12-core?srsltid=AfmBOoq3PI264JZRM7K9DLkire-sg6vVEjA2BlirKM3TcM-VBaE6DJ7-" TargetMode="Externa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www.mrpc.com.co/producto/ddr4-32gb-3600mhz-kingston-fury-beast-kf436c18bb-32/" TargetMode="External"/><Relationship Id="rId2" Type="http://schemas.openxmlformats.org/officeDocument/2006/relationships/hyperlink" Target="https://speedlogic.com.co/tienda/memorias-ram/memoria-ram-para-pc-ddr4-8gb-3200mhz-kingston-fury-beast-rgb/?srsltid=AfmBOop-cBsiJ8f1rjJXPG6Af_47_6mfx0x-hSct_1IhB5kreTp6MAms" TargetMode="External"/><Relationship Id="rId3" Type="http://schemas.openxmlformats.org/officeDocument/2006/relationships/hyperlink" Target="https://www.mercadolibre.com.co/memoria-ram-pc-kingston-fury-beast-ddr4-8gb-3200mts/p/MCO18570748" TargetMode="External"/><Relationship Id="rId4"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s://www.logitechstore.com.co/MCO-1440339353-teclado-usb-logitech-k120-desempeno-agradable-y-silencioso-_JM?srsltid=AfmBOorQ86Ph5q9-4lKvPcN2X_nTTDoWFTTpG01IA7GQQ0KRHjt4443K" TargetMode="External"/><Relationship Id="rId2" Type="http://schemas.openxmlformats.org/officeDocument/2006/relationships/hyperlink" Target="https://megacomputer.com.co/producto/teclado-logitech-k120-usb/" TargetMode="External"/><Relationship Id="rId3" Type="http://schemas.openxmlformats.org/officeDocument/2006/relationships/hyperlink" Target="https://www.mercadolibre.com.co/logitech-k120-teclado-usb-desempeno-agradable-y-silencioso-teclado-negro-idioma-espanol-espana/p/MCO10001436" TargetMode="Externa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mercadolibre.com.co/mouse-ergonomico-vertical-inalambrico-24g-recargable-usb-color-negro/p/MCO32064269" TargetMode="External"/><Relationship Id="rId2" Type="http://schemas.openxmlformats.org/officeDocument/2006/relationships/hyperlink" Target="https://www.olimpica.com/mouse-ergonomico-vertical-inalambrico-2-4g-recargable-usb-1002378659/p" TargetMode="External"/><Relationship Id="rId3" Type="http://schemas.openxmlformats.org/officeDocument/2006/relationships/hyperlink" Target="https://www.exito.com/mouse-ergonomico-vertical-inalambrico-24g-recargable-usb-102184810-mp/p"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technologystore2006.com/producto/lenovo-thinkpad-e14-gen-5-intel-core-i5-1335u-16gb-ddr4-512gb-ssd-pant-14-wuxga-no-dvd-rj45-win-11-prof-black-21jls6eq00/" TargetMode="External"/><Relationship Id="rId2" Type="http://schemas.openxmlformats.org/officeDocument/2006/relationships/hyperlink" Target="https://portatil.com.co/product/portatil-lenovo-thinkpad-e14-5ta-gen-intel-core-i5-16gb-ram-512ssd/" TargetMode="External"/><Relationship Id="rId3" Type="http://schemas.openxmlformats.org/officeDocument/2006/relationships/hyperlink" Target="https://compubit.com.co/producto/portatil-lenovo-thinkpad-intel-core-i5-1335u-16gb-512gb-e14-gen-5/" TargetMode="External"/><Relationship Id="rId4"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9" width="10.0"/>
  </cols>
  <sheetData>
    <row r="1" ht="12.75" customHeight="1">
      <c r="A1" s="1"/>
    </row>
    <row r="2" ht="27.75" customHeight="1">
      <c r="D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3</v>
      </c>
      <c r="C7" s="7" t="s">
        <v>4</v>
      </c>
      <c r="D7" s="8" t="s">
        <v>5</v>
      </c>
      <c r="E7" s="9" t="s">
        <v>6</v>
      </c>
      <c r="F7" s="7" t="s">
        <v>7</v>
      </c>
      <c r="G7" s="10" t="s">
        <v>8</v>
      </c>
      <c r="H7" s="11" t="s">
        <v>9</v>
      </c>
      <c r="I7" s="7" t="s">
        <v>10</v>
      </c>
      <c r="J7" s="7" t="s">
        <v>11</v>
      </c>
      <c r="K7" s="8" t="s">
        <v>12</v>
      </c>
      <c r="L7" s="12" t="s">
        <v>13</v>
      </c>
      <c r="M7" s="5"/>
      <c r="O7" s="13"/>
      <c r="P7" s="13"/>
      <c r="Q7" s="13"/>
      <c r="R7" s="13"/>
      <c r="S7" s="13"/>
      <c r="T7" s="13"/>
      <c r="U7" s="13"/>
      <c r="V7" s="13"/>
      <c r="W7" s="13"/>
      <c r="X7" s="13"/>
      <c r="Y7" s="13"/>
      <c r="Z7" s="13"/>
      <c r="AA7" s="13"/>
      <c r="AB7" s="13"/>
      <c r="AC7" s="13"/>
    </row>
    <row r="8" ht="50.25" customHeight="1">
      <c r="A8" s="14" t="s">
        <v>14</v>
      </c>
      <c r="B8" s="15" t="s">
        <v>15</v>
      </c>
      <c r="C8" s="16" t="s">
        <v>16</v>
      </c>
      <c r="D8" s="17"/>
      <c r="E8" s="18" t="s">
        <v>17</v>
      </c>
      <c r="F8" s="19">
        <v>920000.0</v>
      </c>
      <c r="G8" s="20">
        <f>F10*19%</f>
        <v>172900</v>
      </c>
      <c r="H8" s="21">
        <f>F8</f>
        <v>920000</v>
      </c>
      <c r="I8" s="22">
        <f>H8</f>
        <v>920000</v>
      </c>
      <c r="J8" s="23" t="s">
        <v>18</v>
      </c>
      <c r="K8" s="24" t="s">
        <v>19</v>
      </c>
      <c r="L8" s="25" t="s">
        <v>20</v>
      </c>
      <c r="M8" s="5"/>
    </row>
    <row r="9" ht="50.25" customHeight="1">
      <c r="A9" s="14" t="s">
        <v>21</v>
      </c>
      <c r="B9" s="26" t="s">
        <v>22</v>
      </c>
      <c r="C9" s="27" t="s">
        <v>23</v>
      </c>
      <c r="D9" s="17"/>
      <c r="E9" s="15" t="s">
        <v>17</v>
      </c>
      <c r="F9" s="28">
        <v>950000.0</v>
      </c>
      <c r="G9" s="29">
        <f>F10*19%</f>
        <v>172900</v>
      </c>
      <c r="H9" s="21">
        <f t="shared" ref="H9:I9" si="1">G9</f>
        <v>172900</v>
      </c>
      <c r="I9" s="22">
        <f t="shared" si="1"/>
        <v>172900</v>
      </c>
      <c r="J9" s="23" t="s">
        <v>18</v>
      </c>
      <c r="K9" s="24" t="s">
        <v>19</v>
      </c>
      <c r="L9" s="25" t="s">
        <v>24</v>
      </c>
      <c r="M9" s="5"/>
    </row>
    <row r="10" ht="50.25" customHeight="1">
      <c r="A10" s="14" t="s">
        <v>25</v>
      </c>
      <c r="B10" s="15" t="s">
        <v>26</v>
      </c>
      <c r="C10" s="27" t="s">
        <v>27</v>
      </c>
      <c r="D10" s="17"/>
      <c r="E10" s="15" t="s">
        <v>17</v>
      </c>
      <c r="F10" s="19">
        <v>910000.0</v>
      </c>
      <c r="G10" s="20">
        <f>F10*19%</f>
        <v>172900</v>
      </c>
      <c r="H10" s="30">
        <f>F10</f>
        <v>910000</v>
      </c>
      <c r="I10" s="22">
        <f>H10</f>
        <v>910000</v>
      </c>
      <c r="J10" s="23" t="s">
        <v>18</v>
      </c>
      <c r="K10" s="24" t="s">
        <v>19</v>
      </c>
      <c r="L10" s="25" t="s">
        <v>28</v>
      </c>
      <c r="M10" s="5"/>
    </row>
    <row r="11" ht="15.0" hidden="1" customHeight="1">
      <c r="A11" s="31"/>
      <c r="B11" s="32"/>
      <c r="C11" s="32"/>
      <c r="D11" s="32"/>
      <c r="E11" s="32"/>
      <c r="F11" s="32"/>
      <c r="G11" s="32"/>
      <c r="H11" s="32"/>
      <c r="I11" s="32"/>
      <c r="J11" s="32"/>
    </row>
    <row r="12" ht="12.75" customHeight="1"/>
    <row r="13" ht="138.75" customHeight="1">
      <c r="A13" s="33" t="s">
        <v>29</v>
      </c>
      <c r="B13" s="4"/>
      <c r="C13" s="4"/>
      <c r="D13" s="4"/>
      <c r="E13" s="4"/>
      <c r="F13" s="4"/>
      <c r="G13" s="4"/>
      <c r="H13" s="4"/>
      <c r="I13" s="4"/>
      <c r="J13" s="5"/>
    </row>
    <row r="14" ht="12.75" customHeight="1"/>
    <row r="15" ht="75.0" customHeight="1">
      <c r="A15" s="33" t="s">
        <v>30</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9">
    <mergeCell ref="A13:J13"/>
    <mergeCell ref="A15:J15"/>
    <mergeCell ref="D2:H2"/>
    <mergeCell ref="A5:L5"/>
    <mergeCell ref="K6:L6"/>
    <mergeCell ref="L7:M7"/>
    <mergeCell ref="L8:M8"/>
    <mergeCell ref="L9:M9"/>
    <mergeCell ref="L10:M10"/>
  </mergeCells>
  <hyperlinks>
    <hyperlink r:id="rId1" ref="C8"/>
    <hyperlink r:id="rId2" location="D[A:dell%20optiplex%209020%20i5]" ref="C9"/>
    <hyperlink r:id="rId3" ref="C10"/>
  </hyperlinks>
  <printOptions/>
  <pageMargins bottom="0.75" footer="0.0" header="0.0" left="0.7" right="0.7" top="0.75"/>
  <pageSetup orientation="landscape"/>
  <drawing r:id="rId4"/>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193</v>
      </c>
      <c r="C7" s="7" t="s">
        <v>194</v>
      </c>
      <c r="D7" s="46" t="s">
        <v>5</v>
      </c>
      <c r="E7" s="7" t="s">
        <v>195</v>
      </c>
      <c r="F7" s="7" t="s">
        <v>196</v>
      </c>
      <c r="G7" s="10" t="s">
        <v>197</v>
      </c>
      <c r="H7" s="11" t="s">
        <v>198</v>
      </c>
      <c r="I7" s="7" t="s">
        <v>10</v>
      </c>
      <c r="J7" s="7" t="s">
        <v>199</v>
      </c>
      <c r="K7" s="46" t="s">
        <v>79</v>
      </c>
      <c r="L7" s="7" t="s">
        <v>200</v>
      </c>
      <c r="M7" s="13"/>
      <c r="N7" s="13"/>
      <c r="O7" s="13"/>
      <c r="P7" s="13"/>
      <c r="Q7" s="13"/>
      <c r="R7" s="13"/>
      <c r="S7" s="13"/>
      <c r="T7" s="13"/>
      <c r="U7" s="13"/>
      <c r="V7" s="13"/>
      <c r="W7" s="13"/>
      <c r="X7" s="13"/>
      <c r="Y7" s="13"/>
      <c r="Z7" s="13"/>
      <c r="AA7" s="13"/>
      <c r="AB7" s="13"/>
    </row>
    <row r="8" ht="50.25" customHeight="1">
      <c r="A8" s="14" t="s">
        <v>14</v>
      </c>
      <c r="B8" s="18" t="s">
        <v>15</v>
      </c>
      <c r="C8" s="80" t="s">
        <v>201</v>
      </c>
      <c r="D8" s="82"/>
      <c r="E8" s="82" t="s">
        <v>202</v>
      </c>
      <c r="F8" s="18">
        <v>1345150.0</v>
      </c>
      <c r="G8" s="20">
        <f t="shared" ref="G8:G9" si="1">F8*19%</f>
        <v>255578.5</v>
      </c>
      <c r="H8" s="21">
        <f>G8+F8</f>
        <v>1600728.5</v>
      </c>
      <c r="I8" s="20">
        <f t="shared" ref="I8:I9" si="2">H8</f>
        <v>1600728.5</v>
      </c>
      <c r="J8" s="23" t="s">
        <v>18</v>
      </c>
      <c r="K8" s="18" t="s">
        <v>84</v>
      </c>
      <c r="L8" s="23" t="s">
        <v>203</v>
      </c>
    </row>
    <row r="9" ht="50.25" customHeight="1">
      <c r="A9" s="14" t="s">
        <v>21</v>
      </c>
      <c r="B9" s="18" t="s">
        <v>159</v>
      </c>
      <c r="C9" s="83" t="s">
        <v>204</v>
      </c>
      <c r="D9" s="84"/>
      <c r="E9" s="85" t="s">
        <v>205</v>
      </c>
      <c r="F9" s="18">
        <v>1606900.0</v>
      </c>
      <c r="G9" s="20">
        <f t="shared" si="1"/>
        <v>305311</v>
      </c>
      <c r="H9" s="21">
        <f>F9+G9</f>
        <v>1912211</v>
      </c>
      <c r="I9" s="20">
        <f t="shared" si="2"/>
        <v>1912211</v>
      </c>
      <c r="J9" s="23" t="s">
        <v>18</v>
      </c>
      <c r="K9" s="18" t="s">
        <v>84</v>
      </c>
      <c r="L9" s="86" t="s">
        <v>206</v>
      </c>
    </row>
    <row r="10" ht="50.25" customHeight="1">
      <c r="A10" s="14" t="s">
        <v>25</v>
      </c>
      <c r="B10" s="87" t="s">
        <v>207</v>
      </c>
      <c r="C10" s="35" t="s">
        <v>208</v>
      </c>
      <c r="D10" s="82"/>
      <c r="E10" s="85" t="s">
        <v>209</v>
      </c>
      <c r="F10" s="45">
        <v>1429000.0</v>
      </c>
      <c r="G10" s="20">
        <f t="shared" ref="G10:I10" si="3">F10</f>
        <v>1429000</v>
      </c>
      <c r="H10" s="30">
        <f t="shared" si="3"/>
        <v>1429000</v>
      </c>
      <c r="I10" s="20">
        <f t="shared" si="3"/>
        <v>1429000</v>
      </c>
      <c r="J10" s="23" t="s">
        <v>46</v>
      </c>
      <c r="K10" s="18" t="s">
        <v>84</v>
      </c>
      <c r="L10" s="86" t="s">
        <v>210</v>
      </c>
    </row>
    <row r="11" ht="15.0" hidden="1" customHeight="1">
      <c r="A11" s="31"/>
      <c r="B11" s="32"/>
      <c r="C11" s="32"/>
      <c r="D11" s="32"/>
      <c r="E11" s="32"/>
      <c r="F11" s="32"/>
      <c r="G11" s="32"/>
      <c r="H11" s="32"/>
      <c r="I11" s="32"/>
      <c r="J11" s="32"/>
      <c r="K11" s="32"/>
      <c r="L11" s="32"/>
    </row>
    <row r="12" ht="12.75" customHeight="1"/>
    <row r="13" ht="138.75" customHeight="1">
      <c r="A13" s="33" t="s">
        <v>211</v>
      </c>
      <c r="B13" s="4"/>
      <c r="C13" s="4"/>
      <c r="D13" s="4"/>
      <c r="E13" s="4"/>
      <c r="F13" s="4"/>
      <c r="G13" s="4"/>
      <c r="H13" s="4"/>
      <c r="I13" s="4"/>
      <c r="J13" s="4"/>
      <c r="K13" s="4"/>
      <c r="L13" s="5"/>
    </row>
    <row r="14" ht="12.75" customHeight="1"/>
    <row r="15" ht="75.0" customHeight="1">
      <c r="A15" s="33" t="s">
        <v>212</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location="polycard_client=search-nordic&amp;searchVariation=MCO21725107&amp;position=2&amp;search_layout=stack&amp;type=product&amp;tracking_id=0686d9f6-5b9a-4f88-a528-25eb720b6dda&amp;wid=MCO1558187375&amp;sid=search" ref="C9"/>
    <hyperlink r:id="rId3" ref="C10"/>
  </hyperlinks>
  <printOptions/>
  <pageMargins bottom="0.75" footer="0.0" header="0.0" left="0.7" right="0.7" top="0.75"/>
  <pageSetup orientation="landscape"/>
  <drawing r:id="rId4"/>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t="s">
        <v>213</v>
      </c>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214</v>
      </c>
      <c r="C7" s="7" t="s">
        <v>215</v>
      </c>
      <c r="D7" s="46" t="s">
        <v>5</v>
      </c>
      <c r="E7" s="7" t="s">
        <v>216</v>
      </c>
      <c r="F7" s="7" t="s">
        <v>217</v>
      </c>
      <c r="G7" s="10" t="s">
        <v>218</v>
      </c>
      <c r="H7" s="11" t="s">
        <v>219</v>
      </c>
      <c r="I7" s="7" t="s">
        <v>10</v>
      </c>
      <c r="J7" s="7" t="s">
        <v>220</v>
      </c>
      <c r="K7" s="46" t="s">
        <v>79</v>
      </c>
      <c r="L7" s="7" t="s">
        <v>221</v>
      </c>
      <c r="M7" s="13"/>
      <c r="N7" s="13"/>
      <c r="O7" s="13"/>
      <c r="P7" s="13"/>
      <c r="Q7" s="13"/>
      <c r="R7" s="13"/>
      <c r="S7" s="13"/>
      <c r="T7" s="13"/>
      <c r="U7" s="13"/>
      <c r="V7" s="13"/>
      <c r="W7" s="13"/>
      <c r="X7" s="13"/>
      <c r="Y7" s="13"/>
      <c r="Z7" s="13"/>
      <c r="AA7" s="13"/>
      <c r="AB7" s="13"/>
    </row>
    <row r="8" ht="50.25" customHeight="1">
      <c r="A8" s="14" t="s">
        <v>14</v>
      </c>
      <c r="B8" s="88" t="s">
        <v>222</v>
      </c>
      <c r="C8" s="89" t="s">
        <v>223</v>
      </c>
      <c r="D8" s="90"/>
      <c r="E8" s="90" t="s">
        <v>224</v>
      </c>
      <c r="F8" s="91">
        <v>356900.0</v>
      </c>
      <c r="G8" s="53">
        <f t="shared" ref="G8:G9" si="1">F8*19%</f>
        <v>67811</v>
      </c>
      <c r="H8" s="54">
        <f t="shared" ref="H8:H9" si="2">F8+G8</f>
        <v>424711</v>
      </c>
      <c r="I8" s="53">
        <f t="shared" ref="I8:I9" si="3">H8</f>
        <v>424711</v>
      </c>
      <c r="J8" s="55" t="s">
        <v>18</v>
      </c>
      <c r="K8" s="18" t="s">
        <v>84</v>
      </c>
      <c r="L8" s="23" t="s">
        <v>225</v>
      </c>
    </row>
    <row r="9" ht="50.25" customHeight="1">
      <c r="A9" s="14" t="s">
        <v>21</v>
      </c>
      <c r="B9" s="92" t="s">
        <v>226</v>
      </c>
      <c r="C9" s="80" t="s">
        <v>227</v>
      </c>
      <c r="D9" s="93"/>
      <c r="E9" s="93" t="s">
        <v>224</v>
      </c>
      <c r="F9" s="59">
        <v>399900.0</v>
      </c>
      <c r="G9" s="53">
        <f t="shared" si="1"/>
        <v>75981</v>
      </c>
      <c r="H9" s="54">
        <f t="shared" si="2"/>
        <v>475881</v>
      </c>
      <c r="I9" s="53">
        <f t="shared" si="3"/>
        <v>475881</v>
      </c>
      <c r="J9" s="55" t="s">
        <v>18</v>
      </c>
      <c r="K9" s="18" t="s">
        <v>60</v>
      </c>
      <c r="L9" s="23" t="s">
        <v>228</v>
      </c>
    </row>
    <row r="10" ht="50.25" customHeight="1">
      <c r="A10" s="14" t="s">
        <v>25</v>
      </c>
      <c r="B10" s="50" t="s">
        <v>104</v>
      </c>
      <c r="C10" s="94" t="s">
        <v>229</v>
      </c>
      <c r="D10" s="90"/>
      <c r="E10" s="90" t="str">
        <f>E9</f>
        <v>Seagate SkyHawk AI 2 TB, SATA III, 7200 RPM, 64 MB caché</v>
      </c>
      <c r="F10" s="61">
        <v>464397.0</v>
      </c>
      <c r="G10" s="53">
        <f t="shared" ref="G10:I10" si="4">F10</f>
        <v>464397</v>
      </c>
      <c r="H10" s="54">
        <f t="shared" si="4"/>
        <v>464397</v>
      </c>
      <c r="I10" s="53">
        <f t="shared" si="4"/>
        <v>464397</v>
      </c>
      <c r="J10" s="55" t="s">
        <v>18</v>
      </c>
      <c r="K10" s="18" t="s">
        <v>84</v>
      </c>
      <c r="L10" s="23" t="s">
        <v>230</v>
      </c>
    </row>
    <row r="11" ht="15.0" hidden="1" customHeight="1">
      <c r="A11" s="31"/>
      <c r="B11" s="32"/>
      <c r="C11" s="32"/>
      <c r="D11" s="32"/>
      <c r="E11" s="32"/>
      <c r="F11" s="32"/>
      <c r="G11" s="32"/>
      <c r="H11" s="32"/>
      <c r="I11" s="32"/>
      <c r="J11" s="32"/>
      <c r="K11" s="32"/>
      <c r="L11" s="32"/>
    </row>
    <row r="12" ht="12.75" customHeight="1"/>
    <row r="13" ht="138.75" customHeight="1">
      <c r="A13" s="33" t="s">
        <v>231</v>
      </c>
      <c r="B13" s="4"/>
      <c r="C13" s="4"/>
      <c r="D13" s="4"/>
      <c r="E13" s="4"/>
      <c r="F13" s="4"/>
      <c r="G13" s="4"/>
      <c r="H13" s="4"/>
      <c r="I13" s="4"/>
      <c r="J13" s="4"/>
      <c r="K13" s="4"/>
      <c r="L13" s="5"/>
    </row>
    <row r="14" ht="12.75" customHeight="1"/>
    <row r="15" ht="75.0" customHeight="1">
      <c r="A15" s="33" t="s">
        <v>232</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233</v>
      </c>
      <c r="C7" s="7" t="s">
        <v>234</v>
      </c>
      <c r="D7" s="46" t="s">
        <v>235</v>
      </c>
      <c r="E7" s="7" t="s">
        <v>236</v>
      </c>
      <c r="F7" s="7" t="s">
        <v>237</v>
      </c>
      <c r="G7" s="10" t="s">
        <v>238</v>
      </c>
      <c r="H7" s="11" t="s">
        <v>239</v>
      </c>
      <c r="I7" s="7" t="s">
        <v>10</v>
      </c>
      <c r="J7" s="7" t="s">
        <v>240</v>
      </c>
      <c r="K7" s="46" t="s">
        <v>241</v>
      </c>
      <c r="L7" s="7" t="s">
        <v>242</v>
      </c>
      <c r="M7" s="13"/>
      <c r="N7" s="13"/>
      <c r="O7" s="13"/>
      <c r="P7" s="13"/>
      <c r="Q7" s="13"/>
      <c r="R7" s="13"/>
      <c r="S7" s="13"/>
      <c r="T7" s="13"/>
      <c r="U7" s="13"/>
      <c r="V7" s="13"/>
      <c r="W7" s="13"/>
      <c r="X7" s="13"/>
      <c r="Y7" s="13"/>
      <c r="Z7" s="13"/>
      <c r="AA7" s="13"/>
      <c r="AB7" s="13"/>
    </row>
    <row r="8" ht="50.25" customHeight="1">
      <c r="A8" s="14" t="s">
        <v>14</v>
      </c>
      <c r="B8" s="23" t="s">
        <v>22</v>
      </c>
      <c r="C8" s="95" t="s">
        <v>243</v>
      </c>
      <c r="D8" s="96"/>
      <c r="E8" s="96" t="s">
        <v>244</v>
      </c>
      <c r="F8" s="23">
        <v>319000.0</v>
      </c>
      <c r="G8" s="20">
        <f>F8*19%</f>
        <v>60610</v>
      </c>
      <c r="H8" s="21">
        <f>G8+F8</f>
        <v>379610</v>
      </c>
      <c r="I8" s="20">
        <f>H8</f>
        <v>379610</v>
      </c>
      <c r="J8" s="23" t="s">
        <v>18</v>
      </c>
      <c r="K8" s="18" t="s">
        <v>84</v>
      </c>
      <c r="L8" s="23" t="s">
        <v>245</v>
      </c>
    </row>
    <row r="9" ht="50.25" customHeight="1">
      <c r="A9" s="14" t="s">
        <v>21</v>
      </c>
      <c r="B9" s="97" t="s">
        <v>246</v>
      </c>
      <c r="C9" s="95" t="s">
        <v>247</v>
      </c>
      <c r="D9" s="98"/>
      <c r="E9" s="98" t="s">
        <v>248</v>
      </c>
      <c r="F9" s="23">
        <v>306900.0</v>
      </c>
      <c r="G9" s="20">
        <f t="shared" ref="G9:I9" si="1">F9</f>
        <v>306900</v>
      </c>
      <c r="H9" s="21">
        <f t="shared" si="1"/>
        <v>306900</v>
      </c>
      <c r="I9" s="20">
        <f t="shared" si="1"/>
        <v>306900</v>
      </c>
      <c r="J9" s="23" t="s">
        <v>18</v>
      </c>
      <c r="K9" s="18" t="s">
        <v>60</v>
      </c>
      <c r="L9" s="23" t="s">
        <v>249</v>
      </c>
    </row>
    <row r="10" ht="50.25" customHeight="1">
      <c r="A10" s="14" t="s">
        <v>25</v>
      </c>
      <c r="B10" s="23" t="s">
        <v>250</v>
      </c>
      <c r="C10" s="95" t="s">
        <v>251</v>
      </c>
      <c r="D10" s="98"/>
      <c r="E10" s="98" t="s">
        <v>252</v>
      </c>
      <c r="F10" s="21">
        <v>993900.0</v>
      </c>
      <c r="G10" s="20">
        <f>F10*19%</f>
        <v>188841</v>
      </c>
      <c r="H10" s="21">
        <f>G10+F10</f>
        <v>1182741</v>
      </c>
      <c r="I10" s="20">
        <f>H10</f>
        <v>1182741</v>
      </c>
      <c r="J10" s="23" t="s">
        <v>18</v>
      </c>
      <c r="K10" s="18" t="s">
        <v>84</v>
      </c>
      <c r="L10" s="23" t="s">
        <v>253</v>
      </c>
    </row>
    <row r="11" ht="15.0" hidden="1" customHeight="1">
      <c r="A11" s="31"/>
      <c r="B11" s="32"/>
      <c r="C11" s="32"/>
      <c r="D11" s="32"/>
      <c r="E11" s="32"/>
      <c r="F11" s="32"/>
      <c r="G11" s="32"/>
      <c r="H11" s="32"/>
      <c r="I11" s="32"/>
      <c r="J11" s="32"/>
      <c r="K11" s="32"/>
      <c r="L11" s="32"/>
    </row>
    <row r="12" ht="12.75" customHeight="1"/>
    <row r="13" ht="138.75" customHeight="1">
      <c r="A13" s="33" t="s">
        <v>254</v>
      </c>
      <c r="B13" s="4"/>
      <c r="C13" s="4"/>
      <c r="D13" s="4"/>
      <c r="E13" s="4"/>
      <c r="F13" s="4"/>
      <c r="G13" s="4"/>
      <c r="H13" s="4"/>
      <c r="I13" s="4"/>
      <c r="J13" s="4"/>
      <c r="K13" s="4"/>
      <c r="L13" s="5"/>
    </row>
    <row r="14" ht="12.75" customHeight="1"/>
    <row r="15" ht="75.0" customHeight="1">
      <c r="A15" s="33" t="s">
        <v>255</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conditionalFormatting sqref="D8:E8">
    <cfRule type="colorScale" priority="1">
      <colorScale>
        <cfvo type="min"/>
        <cfvo type="max"/>
        <color rgb="FF57BB8A"/>
        <color rgb="FFFFFFFF"/>
      </colorScale>
    </cfRule>
  </conditionalFormatting>
  <hyperlinks>
    <hyperlink r:id="rId1" ref="C8"/>
    <hyperlink r:id="rId2" ref="C9"/>
    <hyperlink r:id="rId3" ref="C10"/>
  </hyperlinks>
  <printOptions/>
  <pageMargins bottom="0.75" footer="0.0" header="0.0" left="0.7" right="0.7" top="0.75"/>
  <pageSetup orientation="landscape"/>
  <drawing r:id="rId4"/>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256</v>
      </c>
      <c r="C7" s="7" t="s">
        <v>257</v>
      </c>
      <c r="D7" s="46" t="s">
        <v>5</v>
      </c>
      <c r="E7" s="7" t="s">
        <v>258</v>
      </c>
      <c r="F7" s="7" t="s">
        <v>259</v>
      </c>
      <c r="G7" s="10" t="s">
        <v>260</v>
      </c>
      <c r="H7" s="11" t="s">
        <v>261</v>
      </c>
      <c r="I7" s="7" t="s">
        <v>10</v>
      </c>
      <c r="J7" s="7" t="s">
        <v>262</v>
      </c>
      <c r="K7" s="46" t="s">
        <v>79</v>
      </c>
      <c r="L7" s="7" t="s">
        <v>263</v>
      </c>
      <c r="M7" s="13"/>
      <c r="N7" s="13"/>
      <c r="O7" s="13"/>
      <c r="P7" s="13"/>
      <c r="Q7" s="13"/>
      <c r="R7" s="13"/>
      <c r="S7" s="13"/>
      <c r="T7" s="13"/>
      <c r="U7" s="13"/>
      <c r="V7" s="13"/>
      <c r="W7" s="13"/>
      <c r="X7" s="13"/>
      <c r="Y7" s="13"/>
      <c r="Z7" s="13"/>
      <c r="AA7" s="13"/>
      <c r="AB7" s="13"/>
    </row>
    <row r="8" ht="50.25" customHeight="1">
      <c r="A8" s="14" t="s">
        <v>14</v>
      </c>
      <c r="B8" s="18" t="s">
        <v>264</v>
      </c>
      <c r="C8" s="16" t="s">
        <v>265</v>
      </c>
      <c r="D8" s="15"/>
      <c r="E8" s="15" t="s">
        <v>266</v>
      </c>
      <c r="F8" s="45">
        <v>1.0671887E7</v>
      </c>
      <c r="G8" s="20">
        <f t="shared" ref="G8:G10" si="1">F8*19%</f>
        <v>2027658.53</v>
      </c>
      <c r="H8" s="21">
        <f t="shared" ref="H8:H10" si="2">G8+F8</f>
        <v>12699545.53</v>
      </c>
      <c r="I8" s="20">
        <f t="shared" ref="I8:I10" si="3">H8</f>
        <v>12699545.53</v>
      </c>
      <c r="J8" s="23" t="s">
        <v>18</v>
      </c>
      <c r="K8" s="18" t="s">
        <v>64</v>
      </c>
      <c r="L8" s="18" t="s">
        <v>267</v>
      </c>
    </row>
    <row r="9" ht="50.25" customHeight="1">
      <c r="A9" s="14" t="s">
        <v>21</v>
      </c>
      <c r="B9" s="99" t="s">
        <v>268</v>
      </c>
      <c r="C9" s="16" t="s">
        <v>269</v>
      </c>
      <c r="D9" s="18"/>
      <c r="E9" s="18" t="s">
        <v>266</v>
      </c>
      <c r="F9" s="100">
        <v>98529.0</v>
      </c>
      <c r="G9" s="20">
        <f t="shared" si="1"/>
        <v>18720.51</v>
      </c>
      <c r="H9" s="21">
        <f t="shared" si="2"/>
        <v>117249.51</v>
      </c>
      <c r="I9" s="20">
        <f t="shared" si="3"/>
        <v>117249.51</v>
      </c>
      <c r="J9" s="23" t="str">
        <f t="shared" ref="J9:J10" si="4">J8</f>
        <v>contado</v>
      </c>
      <c r="K9" s="18" t="s">
        <v>84</v>
      </c>
      <c r="L9" s="18" t="s">
        <v>270</v>
      </c>
    </row>
    <row r="10" ht="50.25" customHeight="1">
      <c r="A10" s="14" t="s">
        <v>25</v>
      </c>
      <c r="B10" s="18" t="s">
        <v>271</v>
      </c>
      <c r="C10" s="16" t="s">
        <v>272</v>
      </c>
      <c r="D10" s="18"/>
      <c r="E10" s="18" t="s">
        <v>266</v>
      </c>
      <c r="F10" s="45">
        <v>1.35E7</v>
      </c>
      <c r="G10" s="20">
        <f t="shared" si="1"/>
        <v>2565000</v>
      </c>
      <c r="H10" s="30">
        <f t="shared" si="2"/>
        <v>16065000</v>
      </c>
      <c r="I10" s="20">
        <f t="shared" si="3"/>
        <v>16065000</v>
      </c>
      <c r="J10" s="23" t="str">
        <f t="shared" si="4"/>
        <v>contado</v>
      </c>
      <c r="K10" s="18" t="s">
        <v>84</v>
      </c>
      <c r="L10" s="18" t="s">
        <v>273</v>
      </c>
    </row>
    <row r="11" ht="15.0" hidden="1" customHeight="1">
      <c r="A11" s="31"/>
      <c r="B11" s="32"/>
      <c r="C11" s="32"/>
      <c r="D11" s="32"/>
      <c r="E11" s="32"/>
      <c r="F11" s="32"/>
      <c r="G11" s="32"/>
      <c r="H11" s="32"/>
      <c r="I11" s="32"/>
      <c r="J11" s="32"/>
      <c r="K11" s="32"/>
      <c r="L11" s="32"/>
    </row>
    <row r="12" ht="12.75" customHeight="1"/>
    <row r="13" ht="138.75" customHeight="1">
      <c r="A13" s="33" t="s">
        <v>274</v>
      </c>
      <c r="B13" s="4"/>
      <c r="C13" s="4"/>
      <c r="D13" s="4"/>
      <c r="E13" s="4"/>
      <c r="F13" s="4"/>
      <c r="G13" s="4"/>
      <c r="H13" s="4"/>
      <c r="I13" s="4"/>
      <c r="J13" s="4"/>
      <c r="K13" s="4"/>
      <c r="L13" s="5"/>
    </row>
    <row r="14" ht="12.75" customHeight="1"/>
    <row r="15" ht="75.0" customHeight="1">
      <c r="A15" s="33" t="s">
        <v>275</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276</v>
      </c>
      <c r="C7" s="7" t="s">
        <v>277</v>
      </c>
      <c r="D7" s="46" t="s">
        <v>5</v>
      </c>
      <c r="E7" s="7" t="s">
        <v>278</v>
      </c>
      <c r="F7" s="7" t="s">
        <v>279</v>
      </c>
      <c r="G7" s="10" t="s">
        <v>280</v>
      </c>
      <c r="H7" s="11" t="s">
        <v>281</v>
      </c>
      <c r="I7" s="7" t="s">
        <v>10</v>
      </c>
      <c r="J7" s="7" t="s">
        <v>282</v>
      </c>
      <c r="K7" s="46" t="s">
        <v>79</v>
      </c>
      <c r="L7" s="7" t="s">
        <v>283</v>
      </c>
      <c r="M7" s="13"/>
      <c r="N7" s="13"/>
      <c r="O7" s="13"/>
      <c r="P7" s="13"/>
      <c r="Q7" s="13"/>
      <c r="R7" s="13"/>
      <c r="S7" s="13"/>
      <c r="T7" s="13"/>
      <c r="U7" s="13"/>
      <c r="V7" s="13"/>
      <c r="W7" s="13"/>
      <c r="X7" s="13"/>
      <c r="Y7" s="13"/>
      <c r="Z7" s="13"/>
      <c r="AA7" s="13"/>
      <c r="AB7" s="13"/>
    </row>
    <row r="8" ht="50.25" customHeight="1">
      <c r="A8" s="14" t="s">
        <v>14</v>
      </c>
      <c r="B8" s="101" t="s">
        <v>159</v>
      </c>
      <c r="C8" s="95" t="s">
        <v>284</v>
      </c>
      <c r="D8" s="102"/>
      <c r="E8" s="102" t="s">
        <v>285</v>
      </c>
      <c r="F8" s="21">
        <v>2291700.0</v>
      </c>
      <c r="G8" s="20">
        <f t="shared" ref="G8:G10" si="1">F8*19%</f>
        <v>435423</v>
      </c>
      <c r="H8" s="21">
        <f t="shared" ref="H8:H10" si="2">F8+G8</f>
        <v>2727123</v>
      </c>
      <c r="I8" s="20">
        <f t="shared" ref="I8:I10" si="3">H8</f>
        <v>2727123</v>
      </c>
      <c r="J8" s="23" t="s">
        <v>18</v>
      </c>
      <c r="K8" s="18" t="s">
        <v>286</v>
      </c>
      <c r="L8" s="23" t="s">
        <v>287</v>
      </c>
    </row>
    <row r="9" ht="50.25" customHeight="1">
      <c r="A9" s="14" t="s">
        <v>21</v>
      </c>
      <c r="B9" s="103" t="s">
        <v>288</v>
      </c>
      <c r="C9" s="35" t="s">
        <v>288</v>
      </c>
      <c r="D9" s="15"/>
      <c r="E9" s="15" t="s">
        <v>289</v>
      </c>
      <c r="F9" s="45">
        <v>1450000.0</v>
      </c>
      <c r="G9" s="20">
        <f t="shared" si="1"/>
        <v>275500</v>
      </c>
      <c r="H9" s="21">
        <f t="shared" si="2"/>
        <v>1725500</v>
      </c>
      <c r="I9" s="20">
        <f t="shared" si="3"/>
        <v>1725500</v>
      </c>
      <c r="J9" s="23" t="s">
        <v>18</v>
      </c>
      <c r="K9" s="18" t="s">
        <v>60</v>
      </c>
      <c r="L9" s="18" t="s">
        <v>290</v>
      </c>
    </row>
    <row r="10" ht="50.25" customHeight="1">
      <c r="A10" s="14" t="s">
        <v>25</v>
      </c>
      <c r="B10" s="23" t="s">
        <v>291</v>
      </c>
      <c r="C10" s="35" t="s">
        <v>291</v>
      </c>
      <c r="D10" s="15"/>
      <c r="E10" s="15" t="s">
        <v>289</v>
      </c>
      <c r="F10" s="45">
        <v>2295000.0</v>
      </c>
      <c r="G10" s="20">
        <f t="shared" si="1"/>
        <v>436050</v>
      </c>
      <c r="H10" s="21">
        <f t="shared" si="2"/>
        <v>2731050</v>
      </c>
      <c r="I10" s="20">
        <f t="shared" si="3"/>
        <v>2731050</v>
      </c>
      <c r="J10" s="23" t="s">
        <v>18</v>
      </c>
      <c r="K10" s="18" t="s">
        <v>60</v>
      </c>
      <c r="L10" s="18" t="s">
        <v>292</v>
      </c>
    </row>
    <row r="11" ht="15.0" hidden="1" customHeight="1">
      <c r="A11" s="31"/>
      <c r="B11" s="32"/>
      <c r="C11" s="32"/>
      <c r="D11" s="32"/>
      <c r="E11" s="32"/>
      <c r="F11" s="32"/>
      <c r="G11" s="32"/>
      <c r="H11" s="32"/>
      <c r="I11" s="32"/>
      <c r="J11" s="32"/>
      <c r="K11" s="32"/>
      <c r="L11" s="32"/>
    </row>
    <row r="12" ht="12.75" customHeight="1"/>
    <row r="13" ht="138.75" customHeight="1">
      <c r="A13" s="33" t="s">
        <v>293</v>
      </c>
      <c r="B13" s="4"/>
      <c r="C13" s="4"/>
      <c r="D13" s="4"/>
      <c r="E13" s="4"/>
      <c r="F13" s="4"/>
      <c r="G13" s="4"/>
      <c r="H13" s="4"/>
      <c r="I13" s="4"/>
      <c r="J13" s="4"/>
      <c r="K13" s="4"/>
      <c r="L13" s="5"/>
    </row>
    <row r="14" ht="12.75" customHeight="1"/>
    <row r="15" ht="75.0" customHeight="1">
      <c r="A15" s="33" t="s">
        <v>294</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location="is_advertising=true&amp;searchVariation=MCO51437927&amp;backend_model=search-backend&amp;position=1&amp;search_layout=stack&amp;type=pad&amp;tracking_id=78ebc0e9-a6a2-4934-96cd-183a35355fb6&amp;is_advertising=true&amp;ad_domain=VQCATCORE_LST&amp;ad_position=1&amp;ad_click_id=NDM1ZWE5MDEtNWY2ZC00OWI5LTg0ZTAtYzY3YmI4Y2MwNGZl" ref="C8"/>
    <hyperlink r:id="rId2" ref="C9"/>
    <hyperlink r:id="rId3" ref="C10"/>
  </hyperlinks>
  <printOptions/>
  <pageMargins bottom="0.75" footer="0.0" header="0.0" left="0.7" right="0.7" top="0.75"/>
  <pageSetup orientation="landscape"/>
  <drawing r:id="rId4"/>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295</v>
      </c>
      <c r="C7" s="7" t="s">
        <v>296</v>
      </c>
      <c r="D7" s="46" t="s">
        <v>235</v>
      </c>
      <c r="E7" s="7" t="s">
        <v>297</v>
      </c>
      <c r="F7" s="7" t="s">
        <v>298</v>
      </c>
      <c r="G7" s="10" t="s">
        <v>299</v>
      </c>
      <c r="H7" s="11" t="s">
        <v>300</v>
      </c>
      <c r="I7" s="7" t="s">
        <v>10</v>
      </c>
      <c r="J7" s="7" t="s">
        <v>301</v>
      </c>
      <c r="K7" s="46" t="s">
        <v>79</v>
      </c>
      <c r="L7" s="7" t="s">
        <v>302</v>
      </c>
      <c r="M7" s="13"/>
      <c r="N7" s="13"/>
      <c r="O7" s="13"/>
      <c r="P7" s="13"/>
      <c r="Q7" s="13"/>
      <c r="R7" s="13"/>
      <c r="S7" s="13"/>
      <c r="T7" s="13"/>
      <c r="U7" s="13"/>
      <c r="V7" s="13"/>
      <c r="W7" s="13"/>
      <c r="X7" s="13"/>
      <c r="Y7" s="13"/>
      <c r="Z7" s="13"/>
      <c r="AA7" s="13"/>
      <c r="AB7" s="13"/>
    </row>
    <row r="8" ht="50.25" customHeight="1">
      <c r="A8" s="14" t="s">
        <v>14</v>
      </c>
      <c r="B8" s="23" t="s">
        <v>159</v>
      </c>
      <c r="C8" s="95" t="s">
        <v>303</v>
      </c>
      <c r="D8" s="81"/>
      <c r="E8" s="102" t="s">
        <v>304</v>
      </c>
      <c r="F8" s="21">
        <v>1655910.0</v>
      </c>
      <c r="G8" s="20">
        <f t="shared" ref="G8:G10" si="1">F8*19%</f>
        <v>314622.9</v>
      </c>
      <c r="H8" s="21">
        <f t="shared" ref="H8:H10" si="2">G8+F8</f>
        <v>1970532.9</v>
      </c>
      <c r="I8" s="20">
        <f t="shared" ref="I8:I10" si="3">H8</f>
        <v>1970532.9</v>
      </c>
      <c r="J8" s="23" t="s">
        <v>18</v>
      </c>
      <c r="K8" s="18" t="s">
        <v>305</v>
      </c>
      <c r="L8" s="23" t="s">
        <v>306</v>
      </c>
    </row>
    <row r="9" ht="50.25" customHeight="1">
      <c r="A9" s="14" t="s">
        <v>21</v>
      </c>
      <c r="B9" s="104" t="s">
        <v>307</v>
      </c>
      <c r="C9" s="16" t="s">
        <v>308</v>
      </c>
      <c r="D9" s="82"/>
      <c r="E9" s="82" t="str">
        <f>E8</f>
        <v>Procesador gamer AMD Ryzen 7 7700X 100-100000591WOF de 8 núcleos </v>
      </c>
      <c r="F9" s="45">
        <v>1740000.0</v>
      </c>
      <c r="G9" s="20">
        <f t="shared" si="1"/>
        <v>330600</v>
      </c>
      <c r="H9" s="21">
        <f t="shared" si="2"/>
        <v>2070600</v>
      </c>
      <c r="I9" s="20">
        <f t="shared" si="3"/>
        <v>2070600</v>
      </c>
      <c r="J9" s="23" t="s">
        <v>18</v>
      </c>
      <c r="K9" s="18" t="s">
        <v>84</v>
      </c>
      <c r="L9" s="23" t="str">
        <f t="shared" ref="L9:L10" si="4">L8</f>
        <v>5.4GHz de frecuencia con gráfica integrada</v>
      </c>
    </row>
    <row r="10" ht="50.25" customHeight="1">
      <c r="A10" s="14" t="s">
        <v>25</v>
      </c>
      <c r="B10" s="105" t="s">
        <v>309</v>
      </c>
      <c r="C10" s="16" t="s">
        <v>310</v>
      </c>
      <c r="D10" s="15"/>
      <c r="E10" s="15" t="s">
        <v>304</v>
      </c>
      <c r="F10" s="45">
        <v>1290000.0</v>
      </c>
      <c r="G10" s="20">
        <f t="shared" si="1"/>
        <v>245100</v>
      </c>
      <c r="H10" s="21">
        <f t="shared" si="2"/>
        <v>1535100</v>
      </c>
      <c r="I10" s="20">
        <f t="shared" si="3"/>
        <v>1535100</v>
      </c>
      <c r="J10" s="23" t="s">
        <v>18</v>
      </c>
      <c r="K10" s="18" t="s">
        <v>60</v>
      </c>
      <c r="L10" s="23" t="str">
        <f t="shared" si="4"/>
        <v>5.4GHz de frecuencia con gráfica integrada</v>
      </c>
    </row>
    <row r="11" ht="15.0" hidden="1" customHeight="1">
      <c r="A11" s="31"/>
      <c r="B11" s="32"/>
      <c r="C11" s="32"/>
      <c r="D11" s="32"/>
      <c r="E11" s="32"/>
      <c r="F11" s="32"/>
      <c r="G11" s="32"/>
      <c r="H11" s="32"/>
      <c r="I11" s="32"/>
      <c r="J11" s="32"/>
      <c r="K11" s="32"/>
      <c r="L11" s="32"/>
    </row>
    <row r="12" ht="12.75" customHeight="1"/>
    <row r="13" ht="138.75" customHeight="1">
      <c r="A13" s="33" t="s">
        <v>311</v>
      </c>
      <c r="B13" s="4"/>
      <c r="C13" s="4"/>
      <c r="D13" s="4"/>
      <c r="E13" s="4"/>
      <c r="F13" s="4"/>
      <c r="G13" s="4"/>
      <c r="H13" s="4"/>
      <c r="I13" s="4"/>
      <c r="J13" s="4"/>
      <c r="K13" s="4"/>
      <c r="L13" s="5"/>
    </row>
    <row r="14" ht="12.75" customHeight="1"/>
    <row r="15" ht="75.0" customHeight="1">
      <c r="A15" s="33" t="s">
        <v>312</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location="searchVariation=MCO19711896&amp;position=1&amp;search_layout=stack&amp;type=product&amp;tracking_id=33d9ed9c-8c31-4747-8d81-cf6cb1856781" ref="C8"/>
    <hyperlink r:id="rId2" ref="C9"/>
    <hyperlink r:id="rId3" ref="C10"/>
  </hyperlinks>
  <printOptions/>
  <pageMargins bottom="0.75" footer="0.0" header="0.0" left="0.7" right="0.7" top="0.75"/>
  <pageSetup orientation="landscape"/>
  <drawing r:id="rId4"/>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73">
        <v>0.0</v>
      </c>
      <c r="B5" s="4"/>
      <c r="C5" s="4"/>
      <c r="D5" s="4"/>
      <c r="E5" s="4"/>
      <c r="F5" s="4"/>
      <c r="G5" s="4"/>
      <c r="H5" s="4"/>
      <c r="I5" s="4"/>
      <c r="J5" s="4"/>
      <c r="K5" s="4"/>
      <c r="L5" s="5"/>
    </row>
    <row r="6" ht="15.75" customHeight="1"/>
    <row r="7" ht="75.75" customHeight="1">
      <c r="A7" s="6" t="s">
        <v>2</v>
      </c>
      <c r="B7" s="7" t="s">
        <v>313</v>
      </c>
      <c r="C7" s="7" t="s">
        <v>314</v>
      </c>
      <c r="D7" s="46" t="s">
        <v>5</v>
      </c>
      <c r="E7" s="7" t="s">
        <v>315</v>
      </c>
      <c r="F7" s="7" t="s">
        <v>316</v>
      </c>
      <c r="G7" s="10" t="s">
        <v>317</v>
      </c>
      <c r="H7" s="11" t="s">
        <v>318</v>
      </c>
      <c r="I7" s="7" t="s">
        <v>10</v>
      </c>
      <c r="J7" s="7" t="s">
        <v>319</v>
      </c>
      <c r="K7" s="46" t="s">
        <v>79</v>
      </c>
      <c r="L7" s="7" t="s">
        <v>320</v>
      </c>
      <c r="M7" s="13"/>
      <c r="N7" s="13"/>
      <c r="O7" s="13"/>
      <c r="P7" s="13"/>
      <c r="Q7" s="13"/>
      <c r="R7" s="13"/>
      <c r="S7" s="13"/>
      <c r="T7" s="13"/>
      <c r="U7" s="13"/>
      <c r="V7" s="13"/>
      <c r="W7" s="13"/>
      <c r="X7" s="13"/>
      <c r="Y7" s="13"/>
      <c r="Z7" s="13"/>
      <c r="AA7" s="13"/>
      <c r="AB7" s="13"/>
    </row>
    <row r="8" ht="50.25" customHeight="1">
      <c r="A8" s="14" t="s">
        <v>14</v>
      </c>
      <c r="B8" s="18" t="s">
        <v>291</v>
      </c>
      <c r="C8" s="106" t="s">
        <v>321</v>
      </c>
      <c r="D8" s="107"/>
      <c r="E8" s="15" t="s">
        <v>322</v>
      </c>
      <c r="F8" s="18">
        <v>32900.0</v>
      </c>
      <c r="G8" s="20">
        <f>F8*19%</f>
        <v>6251</v>
      </c>
      <c r="H8" s="21">
        <f>F8+G8</f>
        <v>39151</v>
      </c>
      <c r="I8" s="20">
        <f>H8</f>
        <v>39151</v>
      </c>
      <c r="J8" s="23" t="s">
        <v>18</v>
      </c>
      <c r="K8" s="18" t="s">
        <v>84</v>
      </c>
      <c r="L8" s="18" t="s">
        <v>323</v>
      </c>
    </row>
    <row r="9" ht="50.25" customHeight="1">
      <c r="A9" s="14" t="s">
        <v>21</v>
      </c>
      <c r="B9" s="69" t="s">
        <v>166</v>
      </c>
      <c r="C9" s="35" t="s">
        <v>324</v>
      </c>
      <c r="D9" s="82"/>
      <c r="E9" s="82" t="str">
        <f t="shared" ref="E9:E10" si="2">E8</f>
        <v>Teclado Genius Smart Kb 100</v>
      </c>
      <c r="F9" s="18">
        <v>69500.0</v>
      </c>
      <c r="G9" s="20">
        <f t="shared" ref="G9:I9" si="1">F9</f>
        <v>69500</v>
      </c>
      <c r="H9" s="21">
        <f t="shared" si="1"/>
        <v>69500</v>
      </c>
      <c r="I9" s="20">
        <f t="shared" si="1"/>
        <v>69500</v>
      </c>
      <c r="J9" s="23" t="s">
        <v>18</v>
      </c>
      <c r="K9" s="18" t="s">
        <v>88</v>
      </c>
      <c r="L9" s="23" t="str">
        <f>L8</f>
        <v>Layout: QWERTY.
Color del teclado: Negro.
Consola de juegos compatible: PS4.
Contiene teclado numérico.
Pantalla integrada.
Tipo de teclado: membrana.
Tecla cilíndrica.
Con conector USB.
Medidas: 44.051cm de ancho, 13.967cm de alto y 2.007cm de profundidad.</v>
      </c>
    </row>
    <row r="10" ht="50.25" customHeight="1">
      <c r="A10" s="14" t="s">
        <v>25</v>
      </c>
      <c r="B10" s="18" t="s">
        <v>159</v>
      </c>
      <c r="C10" s="35" t="s">
        <v>325</v>
      </c>
      <c r="D10" s="82"/>
      <c r="E10" s="82" t="str">
        <f t="shared" si="2"/>
        <v>Teclado Genius Smart Kb 100</v>
      </c>
      <c r="F10" s="45">
        <v>31900.0</v>
      </c>
      <c r="G10" s="20">
        <f>F10*19%</f>
        <v>6061</v>
      </c>
      <c r="H10" s="30">
        <f>F10+G10</f>
        <v>37961</v>
      </c>
      <c r="I10" s="20">
        <f>H10</f>
        <v>37961</v>
      </c>
      <c r="J10" s="23" t="s">
        <v>18</v>
      </c>
      <c r="K10" s="18" t="s">
        <v>88</v>
      </c>
      <c r="L10" s="18" t="s">
        <v>323</v>
      </c>
    </row>
    <row r="11" ht="15.0" hidden="1" customHeight="1">
      <c r="A11" s="31"/>
      <c r="B11" s="32"/>
      <c r="C11" s="32"/>
      <c r="D11" s="32"/>
      <c r="E11" s="32"/>
      <c r="F11" s="32"/>
      <c r="G11" s="32"/>
      <c r="H11" s="32"/>
      <c r="I11" s="32"/>
      <c r="J11" s="32"/>
      <c r="K11" s="32"/>
      <c r="L11" s="32"/>
    </row>
    <row r="12" ht="12.75" customHeight="1"/>
    <row r="13" ht="138.75" customHeight="1">
      <c r="A13" s="33" t="s">
        <v>326</v>
      </c>
      <c r="B13" s="4"/>
      <c r="C13" s="4"/>
      <c r="D13" s="4"/>
      <c r="E13" s="4"/>
      <c r="F13" s="4"/>
      <c r="G13" s="4"/>
      <c r="H13" s="4"/>
      <c r="I13" s="4"/>
      <c r="J13" s="4"/>
      <c r="K13" s="4"/>
      <c r="L13" s="5"/>
    </row>
    <row r="14" ht="12.75" customHeight="1"/>
    <row r="15" ht="75.0" customHeight="1">
      <c r="A15" s="33" t="s">
        <v>327</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E2:I2"/>
    <mergeCell ref="A5:L5"/>
    <mergeCell ref="A13:L13"/>
    <mergeCell ref="A15:L15"/>
  </mergeCells>
  <hyperlinks>
    <hyperlink r:id="rId1" ref="C8"/>
    <hyperlink r:id="rId2" ref="C9"/>
    <hyperlink r:id="rId3" location="is_advertising=true&amp;searchVariation=MCO15293170&amp;backend_model=search-backend&amp;position=1&amp;search_layout=stack&amp;type=pad&amp;tracking_id=dbe4b0bf-9bce-48fc-9331-ca07bf63ee19&amp;is_advertising=true&amp;ad_domain=VQCATCORE_LST&amp;ad_position=1&amp;ad_click_id=NjY5NmUzOTYtNmQ2NC00MWU4LTllNGItYTI5OGVhMmI3OWVj" ref="C10"/>
  </hyperlinks>
  <printOptions/>
  <pageMargins bottom="0.75" footer="0.0" header="0.0" left="0.7" right="0.7" top="0.75"/>
  <pageSetup orientation="landscape"/>
  <drawing r:id="rId4"/>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t="s">
        <v>328</v>
      </c>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329</v>
      </c>
      <c r="C7" s="7" t="s">
        <v>330</v>
      </c>
      <c r="D7" s="46" t="s">
        <v>5</v>
      </c>
      <c r="E7" s="7" t="s">
        <v>331</v>
      </c>
      <c r="F7" s="7" t="s">
        <v>332</v>
      </c>
      <c r="G7" s="10" t="s">
        <v>333</v>
      </c>
      <c r="H7" s="11" t="s">
        <v>334</v>
      </c>
      <c r="I7" s="7" t="s">
        <v>10</v>
      </c>
      <c r="J7" s="7" t="s">
        <v>335</v>
      </c>
      <c r="K7" s="46" t="s">
        <v>79</v>
      </c>
      <c r="L7" s="7" t="s">
        <v>336</v>
      </c>
      <c r="M7" s="13"/>
      <c r="N7" s="13"/>
      <c r="O7" s="13"/>
      <c r="P7" s="13"/>
      <c r="Q7" s="13"/>
      <c r="R7" s="13"/>
      <c r="S7" s="13"/>
      <c r="T7" s="13"/>
      <c r="U7" s="13"/>
      <c r="V7" s="13"/>
      <c r="W7" s="13"/>
      <c r="X7" s="13"/>
      <c r="Y7" s="13"/>
      <c r="Z7" s="13"/>
      <c r="AA7" s="13"/>
      <c r="AB7" s="13"/>
    </row>
    <row r="8" ht="50.25" customHeight="1">
      <c r="A8" s="14" t="s">
        <v>14</v>
      </c>
      <c r="B8" s="18" t="s">
        <v>291</v>
      </c>
      <c r="C8" s="35" t="s">
        <v>291</v>
      </c>
      <c r="D8" s="81"/>
      <c r="E8" s="108" t="s">
        <v>337</v>
      </c>
      <c r="F8" s="109">
        <v>41000.0</v>
      </c>
      <c r="G8" s="20">
        <f>F8*19%</f>
        <v>7790</v>
      </c>
      <c r="H8" s="21">
        <f>F8+G8</f>
        <v>48790</v>
      </c>
      <c r="I8" s="20">
        <f>H8</f>
        <v>48790</v>
      </c>
      <c r="J8" s="23" t="s">
        <v>18</v>
      </c>
      <c r="K8" s="18" t="s">
        <v>60</v>
      </c>
      <c r="L8" s="66" t="s">
        <v>338</v>
      </c>
    </row>
    <row r="9" ht="50.25" customHeight="1">
      <c r="A9" s="14" t="s">
        <v>21</v>
      </c>
      <c r="B9" s="49" t="s">
        <v>339</v>
      </c>
      <c r="C9" s="35" t="s">
        <v>339</v>
      </c>
      <c r="D9" s="82"/>
      <c r="E9" s="85" t="s">
        <v>337</v>
      </c>
      <c r="F9" s="110">
        <v>29000.0</v>
      </c>
      <c r="G9" s="20">
        <f>F9*19%</f>
        <v>5510</v>
      </c>
      <c r="H9" s="21">
        <f>F9</f>
        <v>29000</v>
      </c>
      <c r="I9" s="20" t="s">
        <v>340</v>
      </c>
      <c r="J9" s="23" t="s">
        <v>18</v>
      </c>
      <c r="K9" s="18" t="s">
        <v>60</v>
      </c>
      <c r="L9" s="66" t="s">
        <v>341</v>
      </c>
    </row>
    <row r="10" ht="50.25" customHeight="1">
      <c r="A10" s="14" t="s">
        <v>25</v>
      </c>
      <c r="B10" s="18" t="s">
        <v>159</v>
      </c>
      <c r="C10" s="35" t="s">
        <v>284</v>
      </c>
      <c r="D10" s="15"/>
      <c r="E10" s="44" t="s">
        <v>342</v>
      </c>
      <c r="F10" s="45">
        <v>29900.0</v>
      </c>
      <c r="G10" s="79">
        <f>F10*19</f>
        <v>568100</v>
      </c>
      <c r="H10" s="45" t="s">
        <v>343</v>
      </c>
      <c r="I10" s="20" t="s">
        <v>344</v>
      </c>
      <c r="J10" s="23" t="s">
        <v>18</v>
      </c>
      <c r="K10" s="18" t="s">
        <v>84</v>
      </c>
      <c r="L10" s="66" t="s">
        <v>345</v>
      </c>
    </row>
    <row r="11" ht="15.0" hidden="1" customHeight="1">
      <c r="A11" s="31"/>
      <c r="B11" s="32"/>
      <c r="C11" s="32"/>
      <c r="D11" s="32"/>
      <c r="E11" s="32"/>
      <c r="F11" s="32"/>
      <c r="G11" s="32"/>
      <c r="H11" s="32"/>
      <c r="I11" s="32"/>
      <c r="J11" s="32"/>
      <c r="K11" s="32"/>
      <c r="L11" s="32"/>
    </row>
    <row r="12" ht="12.75" customHeight="1"/>
    <row r="13" ht="138.75" customHeight="1">
      <c r="A13" s="33" t="s">
        <v>346</v>
      </c>
      <c r="B13" s="4"/>
      <c r="C13" s="4"/>
      <c r="D13" s="4"/>
      <c r="E13" s="4"/>
      <c r="F13" s="4"/>
      <c r="G13" s="4"/>
      <c r="H13" s="4"/>
      <c r="I13" s="4"/>
      <c r="J13" s="4"/>
      <c r="K13" s="4"/>
      <c r="L13" s="5"/>
    </row>
    <row r="14" ht="12.75" customHeight="1"/>
    <row r="15" ht="75.0" customHeight="1">
      <c r="A15" s="33" t="s">
        <v>347</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
    <mergeCell ref="E2:I2"/>
    <mergeCell ref="A5:L5"/>
    <mergeCell ref="A13:L13"/>
    <mergeCell ref="A15:L15"/>
  </mergeCells>
  <hyperlinks>
    <hyperlink r:id="rId1" ref="C8"/>
    <hyperlink r:id="rId2" ref="C9"/>
    <hyperlink r:id="rId3" location="polycard_client=search-nordic&amp;searchVariation=MCO21455691&amp;position=3&amp;search_layout=stack&amp;type=product&amp;tracking_id=a63d1e65-5857-459e-9a27-106b3d323131&amp;wid=MCO2398506484&amp;sid=search" ref="C10"/>
  </hyperlinks>
  <printOptions/>
  <pageMargins bottom="0.75" footer="0.0" header="0.0" left="0.7" right="0.7" top="0.75"/>
  <pageSetup orientation="landscape"/>
  <drawing r:id="rId4"/>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348</v>
      </c>
      <c r="C7" s="7" t="s">
        <v>349</v>
      </c>
      <c r="D7" s="46" t="s">
        <v>5</v>
      </c>
      <c r="E7" s="7" t="s">
        <v>350</v>
      </c>
      <c r="F7" s="7" t="s">
        <v>351</v>
      </c>
      <c r="G7" s="10" t="s">
        <v>352</v>
      </c>
      <c r="H7" s="11" t="s">
        <v>353</v>
      </c>
      <c r="I7" s="7" t="s">
        <v>10</v>
      </c>
      <c r="J7" s="7" t="s">
        <v>354</v>
      </c>
      <c r="K7" s="46" t="s">
        <v>79</v>
      </c>
      <c r="L7" s="7" t="s">
        <v>355</v>
      </c>
      <c r="M7" s="13"/>
      <c r="N7" s="13"/>
      <c r="O7" s="13"/>
      <c r="P7" s="13"/>
      <c r="Q7" s="13"/>
      <c r="R7" s="13"/>
      <c r="S7" s="13"/>
      <c r="T7" s="13"/>
      <c r="U7" s="13"/>
      <c r="V7" s="13"/>
      <c r="W7" s="13"/>
      <c r="X7" s="13"/>
      <c r="Y7" s="13"/>
      <c r="Z7" s="13"/>
      <c r="AA7" s="13"/>
      <c r="AB7" s="13"/>
    </row>
    <row r="8" ht="50.25" customHeight="1">
      <c r="A8" s="14" t="s">
        <v>14</v>
      </c>
      <c r="B8" s="18" t="s">
        <v>159</v>
      </c>
      <c r="C8" s="35" t="s">
        <v>356</v>
      </c>
      <c r="D8" s="81"/>
      <c r="E8" s="108" t="s">
        <v>357</v>
      </c>
      <c r="F8" s="18">
        <v>357900.0</v>
      </c>
      <c r="G8" s="20">
        <f t="shared" ref="G8:G10" si="1">F8*19%</f>
        <v>68001</v>
      </c>
      <c r="H8" s="21">
        <f t="shared" ref="H8:H11" si="2">G8+F8</f>
        <v>425901</v>
      </c>
      <c r="I8" s="20">
        <f t="shared" ref="I8:I10" si="3">H8</f>
        <v>425901</v>
      </c>
      <c r="J8" s="23" t="s">
        <v>18</v>
      </c>
      <c r="K8" s="18" t="s">
        <v>84</v>
      </c>
      <c r="L8" s="66" t="s">
        <v>358</v>
      </c>
    </row>
    <row r="9" ht="50.25" customHeight="1">
      <c r="A9" s="14" t="s">
        <v>21</v>
      </c>
      <c r="B9" s="69" t="s">
        <v>291</v>
      </c>
      <c r="C9" s="111" t="s">
        <v>359</v>
      </c>
      <c r="D9" s="15"/>
      <c r="E9" s="44" t="s">
        <v>357</v>
      </c>
      <c r="F9" s="18">
        <v>459999.0</v>
      </c>
      <c r="G9" s="20">
        <f t="shared" si="1"/>
        <v>87399.81</v>
      </c>
      <c r="H9" s="21">
        <f t="shared" si="2"/>
        <v>547398.81</v>
      </c>
      <c r="I9" s="20">
        <f t="shared" si="3"/>
        <v>547398.81</v>
      </c>
      <c r="J9" s="23" t="s">
        <v>18</v>
      </c>
      <c r="K9" s="18" t="s">
        <v>84</v>
      </c>
      <c r="L9" s="66" t="s">
        <v>360</v>
      </c>
    </row>
    <row r="10" ht="50.25" customHeight="1">
      <c r="A10" s="14" t="s">
        <v>25</v>
      </c>
      <c r="B10" s="18" t="s">
        <v>361</v>
      </c>
      <c r="C10" s="35" t="s">
        <v>362</v>
      </c>
      <c r="D10" s="15"/>
      <c r="E10" s="44" t="s">
        <v>357</v>
      </c>
      <c r="F10" s="45">
        <v>449900.0</v>
      </c>
      <c r="G10" s="20">
        <f t="shared" si="1"/>
        <v>85481</v>
      </c>
      <c r="H10" s="21">
        <f t="shared" si="2"/>
        <v>535381</v>
      </c>
      <c r="I10" s="20">
        <f t="shared" si="3"/>
        <v>535381</v>
      </c>
      <c r="J10" s="23" t="s">
        <v>18</v>
      </c>
      <c r="K10" s="18" t="s">
        <v>84</v>
      </c>
      <c r="L10" s="66" t="s">
        <v>363</v>
      </c>
    </row>
    <row r="11" ht="15.0" hidden="1" customHeight="1">
      <c r="A11" s="31"/>
      <c r="B11" s="32"/>
      <c r="C11" s="32"/>
      <c r="D11" s="32"/>
      <c r="E11" s="32"/>
      <c r="F11" s="32"/>
      <c r="G11" s="32"/>
      <c r="H11" s="112">
        <f t="shared" si="2"/>
        <v>0</v>
      </c>
      <c r="I11" s="32"/>
      <c r="J11" s="32"/>
      <c r="K11" s="32"/>
      <c r="L11" s="32"/>
    </row>
    <row r="12" ht="12.75" customHeight="1">
      <c r="H12" s="112"/>
    </row>
    <row r="13" ht="138.75" customHeight="1">
      <c r="A13" s="33" t="s">
        <v>364</v>
      </c>
      <c r="B13" s="4"/>
      <c r="C13" s="4"/>
      <c r="D13" s="4"/>
      <c r="E13" s="4"/>
      <c r="F13" s="4"/>
      <c r="G13" s="4"/>
      <c r="H13" s="4"/>
      <c r="I13" s="4"/>
      <c r="J13" s="4"/>
      <c r="K13" s="4"/>
      <c r="L13" s="5"/>
    </row>
    <row r="14" ht="12.75" customHeight="1"/>
    <row r="15" ht="75.0" customHeight="1">
      <c r="A15" s="33" t="s">
        <v>365</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location="polycard_client=search-nordic&amp;searchVariation=MCO37898166&amp;position=2&amp;search_layout=stack&amp;type=product&amp;tracking_id=70b454bd-fa8c-4d61-a57d-d31b8999dde8&amp;wid=MCO1541077917&amp;sid=search" ref="C8"/>
    <hyperlink r:id="rId2" ref="C9"/>
    <hyperlink r:id="rId3" ref="C10"/>
  </hyperlinks>
  <printOptions/>
  <pageMargins bottom="0.75" footer="0.0" header="0.0" left="0.7" right="0.7" top="0.75"/>
  <pageSetup orientation="landscape"/>
  <drawing r:id="rId4"/>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366</v>
      </c>
      <c r="C7" s="7" t="s">
        <v>367</v>
      </c>
      <c r="D7" s="46" t="s">
        <v>235</v>
      </c>
      <c r="E7" s="7" t="s">
        <v>368</v>
      </c>
      <c r="F7" s="7" t="s">
        <v>369</v>
      </c>
      <c r="G7" s="10" t="s">
        <v>370</v>
      </c>
      <c r="H7" s="11" t="s">
        <v>371</v>
      </c>
      <c r="I7" s="7" t="s">
        <v>10</v>
      </c>
      <c r="J7" s="7" t="s">
        <v>372</v>
      </c>
      <c r="K7" s="46" t="s">
        <v>79</v>
      </c>
      <c r="L7" s="7" t="s">
        <v>373</v>
      </c>
      <c r="M7" s="13"/>
      <c r="N7" s="13"/>
      <c r="O7" s="13"/>
      <c r="P7" s="13"/>
      <c r="Q7" s="13"/>
      <c r="R7" s="13"/>
      <c r="S7" s="13"/>
      <c r="T7" s="13"/>
      <c r="U7" s="13"/>
      <c r="V7" s="13"/>
      <c r="W7" s="13"/>
      <c r="X7" s="13"/>
      <c r="Y7" s="13"/>
      <c r="Z7" s="13"/>
      <c r="AA7" s="13"/>
      <c r="AB7" s="13"/>
    </row>
    <row r="8" ht="50.25" customHeight="1">
      <c r="A8" s="14" t="s">
        <v>14</v>
      </c>
      <c r="B8" s="18" t="s">
        <v>374</v>
      </c>
      <c r="C8" s="35" t="s">
        <v>375</v>
      </c>
      <c r="D8" s="102"/>
      <c r="E8" s="113" t="s">
        <v>376</v>
      </c>
      <c r="F8" s="114">
        <v>176500.0</v>
      </c>
      <c r="G8" s="20">
        <f t="shared" ref="G8:G10" si="1">F8*19%</f>
        <v>33535</v>
      </c>
      <c r="H8" s="21">
        <f t="shared" ref="H8:H9" si="2">F8</f>
        <v>176500</v>
      </c>
      <c r="I8" s="20">
        <f t="shared" ref="I8:I9" si="3">H8</f>
        <v>176500</v>
      </c>
      <c r="J8" s="23" t="s">
        <v>18</v>
      </c>
      <c r="K8" s="18" t="s">
        <v>84</v>
      </c>
      <c r="L8" s="66" t="s">
        <v>377</v>
      </c>
    </row>
    <row r="9" ht="50.25" customHeight="1">
      <c r="A9" s="14" t="s">
        <v>21</v>
      </c>
      <c r="B9" s="69" t="s">
        <v>264</v>
      </c>
      <c r="C9" s="35" t="s">
        <v>378</v>
      </c>
      <c r="D9" s="15"/>
      <c r="E9" s="44" t="s">
        <v>376</v>
      </c>
      <c r="F9" s="114">
        <v>259363.0</v>
      </c>
      <c r="G9" s="20">
        <f t="shared" si="1"/>
        <v>49278.97</v>
      </c>
      <c r="H9" s="21">
        <f t="shared" si="2"/>
        <v>259363</v>
      </c>
      <c r="I9" s="20">
        <f t="shared" si="3"/>
        <v>259363</v>
      </c>
      <c r="J9" s="23" t="s">
        <v>18</v>
      </c>
      <c r="K9" s="18" t="s">
        <v>60</v>
      </c>
      <c r="L9" s="66" t="s">
        <v>379</v>
      </c>
    </row>
    <row r="10" ht="50.25" customHeight="1">
      <c r="A10" s="14" t="s">
        <v>25</v>
      </c>
      <c r="B10" s="18" t="s">
        <v>380</v>
      </c>
      <c r="C10" s="35" t="s">
        <v>381</v>
      </c>
      <c r="D10" s="115"/>
      <c r="E10" s="44" t="s">
        <v>376</v>
      </c>
      <c r="F10" s="116">
        <v>90000.0</v>
      </c>
      <c r="G10" s="20">
        <f t="shared" si="1"/>
        <v>17100</v>
      </c>
      <c r="H10" s="21">
        <f t="shared" ref="H10:I10" si="4">G10</f>
        <v>17100</v>
      </c>
      <c r="I10" s="20">
        <f t="shared" si="4"/>
        <v>17100</v>
      </c>
      <c r="J10" s="23" t="s">
        <v>18</v>
      </c>
      <c r="K10" s="18" t="s">
        <v>84</v>
      </c>
      <c r="L10" s="66" t="s">
        <v>382</v>
      </c>
    </row>
    <row r="11" ht="15.0" hidden="1" customHeight="1">
      <c r="A11" s="31"/>
      <c r="B11" s="32"/>
      <c r="C11" s="32"/>
      <c r="D11" s="32"/>
      <c r="E11" s="32"/>
      <c r="F11" s="32"/>
      <c r="G11" s="32"/>
      <c r="H11" s="32"/>
      <c r="I11" s="32"/>
      <c r="J11" s="32"/>
      <c r="K11" s="32"/>
      <c r="L11" s="32"/>
    </row>
    <row r="12" ht="12.75" customHeight="1"/>
    <row r="13" ht="138.75" customHeight="1">
      <c r="A13" s="33" t="s">
        <v>383</v>
      </c>
      <c r="B13" s="4"/>
      <c r="C13" s="4"/>
      <c r="D13" s="4"/>
      <c r="E13" s="4"/>
      <c r="F13" s="4"/>
      <c r="G13" s="4"/>
      <c r="H13" s="4"/>
      <c r="I13" s="4"/>
      <c r="J13" s="4"/>
      <c r="K13" s="4"/>
      <c r="L13" s="5"/>
    </row>
    <row r="14" ht="12.75" customHeight="1"/>
    <row r="15" ht="75.0" customHeight="1">
      <c r="A15" s="33" t="s">
        <v>384</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4" width="21.88"/>
    <col customWidth="1" min="5" max="6" width="17.0"/>
    <col customWidth="1" min="7" max="7" width="18.0"/>
    <col customWidth="1" min="8" max="8" width="17.0"/>
    <col customWidth="1" min="9" max="10" width="19.13"/>
    <col customWidth="1" min="11" max="26" width="10.0"/>
  </cols>
  <sheetData>
    <row r="1" ht="12.75" customHeight="1"/>
    <row r="2" ht="27.75" customHeight="1">
      <c r="D2" s="2" t="s">
        <v>0</v>
      </c>
    </row>
    <row r="3" ht="12.75" customHeight="1"/>
    <row r="4" ht="12.75" customHeight="1"/>
    <row r="5" ht="43.5" customHeight="1">
      <c r="A5" s="3" t="s">
        <v>1</v>
      </c>
      <c r="B5" s="4"/>
      <c r="C5" s="4"/>
      <c r="D5" s="4"/>
      <c r="E5" s="4"/>
      <c r="F5" s="4"/>
      <c r="G5" s="4"/>
      <c r="H5" s="4"/>
      <c r="I5" s="4"/>
      <c r="J5" s="5"/>
    </row>
    <row r="6" ht="15.75" customHeight="1"/>
    <row r="7" ht="75.75" customHeight="1">
      <c r="A7" s="6" t="s">
        <v>2</v>
      </c>
      <c r="B7" s="7" t="s">
        <v>31</v>
      </c>
      <c r="C7" s="7" t="s">
        <v>32</v>
      </c>
      <c r="D7" s="8" t="s">
        <v>5</v>
      </c>
      <c r="E7" s="9" t="s">
        <v>33</v>
      </c>
      <c r="F7" s="7" t="s">
        <v>34</v>
      </c>
      <c r="G7" s="10" t="s">
        <v>35</v>
      </c>
      <c r="H7" s="11" t="s">
        <v>36</v>
      </c>
      <c r="I7" s="7" t="s">
        <v>10</v>
      </c>
      <c r="J7" s="7" t="s">
        <v>37</v>
      </c>
      <c r="K7" s="8" t="s">
        <v>12</v>
      </c>
      <c r="L7" s="12" t="s">
        <v>38</v>
      </c>
      <c r="M7" s="5"/>
      <c r="O7" s="13"/>
      <c r="P7" s="13"/>
      <c r="Q7" s="13"/>
      <c r="R7" s="13"/>
      <c r="S7" s="13"/>
      <c r="T7" s="13"/>
      <c r="U7" s="13"/>
      <c r="V7" s="13"/>
      <c r="W7" s="13"/>
      <c r="X7" s="13"/>
      <c r="Y7" s="13"/>
      <c r="Z7" s="13"/>
    </row>
    <row r="8" ht="50.25" customHeight="1">
      <c r="A8" s="14" t="s">
        <v>14</v>
      </c>
      <c r="B8" s="18" t="s">
        <v>22</v>
      </c>
      <c r="C8" s="35" t="s">
        <v>39</v>
      </c>
      <c r="D8" s="17"/>
      <c r="E8" s="36" t="s">
        <v>40</v>
      </c>
      <c r="F8" s="37">
        <v>420000.0</v>
      </c>
      <c r="G8" s="20">
        <f t="shared" ref="G8:G10" si="1">F8*19%</f>
        <v>79800</v>
      </c>
      <c r="H8" s="21">
        <f t="shared" ref="H8:H9" si="2">F8+G8</f>
        <v>499800</v>
      </c>
      <c r="I8" s="20">
        <f t="shared" ref="I8:I9" si="3">H8</f>
        <v>499800</v>
      </c>
      <c r="J8" s="23" t="s">
        <v>18</v>
      </c>
      <c r="K8" s="24" t="s">
        <v>41</v>
      </c>
      <c r="L8" s="38" t="s">
        <v>42</v>
      </c>
      <c r="M8" s="5"/>
    </row>
    <row r="9" ht="50.25" customHeight="1">
      <c r="A9" s="14" t="s">
        <v>21</v>
      </c>
      <c r="B9" s="18" t="s">
        <v>26</v>
      </c>
      <c r="C9" s="39" t="s">
        <v>43</v>
      </c>
      <c r="D9" s="17"/>
      <c r="E9" s="40" t="s">
        <v>40</v>
      </c>
      <c r="F9" s="41">
        <v>400000.0</v>
      </c>
      <c r="G9" s="20">
        <f t="shared" si="1"/>
        <v>76000</v>
      </c>
      <c r="H9" s="21">
        <f t="shared" si="2"/>
        <v>476000</v>
      </c>
      <c r="I9" s="20">
        <f t="shared" si="3"/>
        <v>476000</v>
      </c>
      <c r="J9" s="23" t="s">
        <v>18</v>
      </c>
      <c r="K9" s="17"/>
      <c r="L9" s="42" t="s">
        <v>44</v>
      </c>
      <c r="M9" s="5"/>
    </row>
    <row r="10" ht="50.25" customHeight="1">
      <c r="A10" s="14" t="s">
        <v>25</v>
      </c>
      <c r="B10" s="43" t="s">
        <v>15</v>
      </c>
      <c r="C10" s="35" t="s">
        <v>45</v>
      </c>
      <c r="D10" s="17"/>
      <c r="E10" s="44" t="s">
        <v>40</v>
      </c>
      <c r="F10" s="45">
        <v>390000.0</v>
      </c>
      <c r="G10" s="20">
        <f t="shared" si="1"/>
        <v>74100</v>
      </c>
      <c r="H10" s="30">
        <f t="shared" ref="H10:I10" si="4">G10</f>
        <v>74100</v>
      </c>
      <c r="I10" s="20">
        <f t="shared" si="4"/>
        <v>74100</v>
      </c>
      <c r="J10" s="23" t="s">
        <v>46</v>
      </c>
      <c r="K10" s="17"/>
      <c r="L10" s="42" t="s">
        <v>42</v>
      </c>
      <c r="M10" s="5"/>
    </row>
    <row r="11" ht="15.0" hidden="1" customHeight="1">
      <c r="A11" s="31"/>
      <c r="B11" s="32"/>
      <c r="C11" s="32"/>
      <c r="D11" s="32"/>
      <c r="E11" s="32"/>
      <c r="F11" s="32"/>
      <c r="G11" s="32"/>
      <c r="H11" s="32"/>
      <c r="I11" s="32"/>
      <c r="J11" s="32"/>
    </row>
    <row r="12" ht="12.75" customHeight="1"/>
    <row r="13" ht="138.75" customHeight="1">
      <c r="A13" s="33" t="s">
        <v>47</v>
      </c>
      <c r="B13" s="4"/>
      <c r="C13" s="4"/>
      <c r="D13" s="4"/>
      <c r="E13" s="4"/>
      <c r="F13" s="4"/>
      <c r="G13" s="4"/>
      <c r="H13" s="4"/>
      <c r="I13" s="4"/>
      <c r="J13" s="5"/>
    </row>
    <row r="14" ht="12.75" customHeight="1"/>
    <row r="15" ht="75.0" customHeight="1">
      <c r="A15" s="33" t="s">
        <v>48</v>
      </c>
      <c r="B15" s="4"/>
      <c r="C15" s="4"/>
      <c r="D15" s="4"/>
      <c r="E15" s="4"/>
      <c r="F15" s="4"/>
      <c r="G15" s="4"/>
      <c r="H15" s="4"/>
      <c r="I15" s="4"/>
      <c r="J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1"/>
      <c r="G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8">
    <mergeCell ref="D2:H2"/>
    <mergeCell ref="A5:J5"/>
    <mergeCell ref="L7:M7"/>
    <mergeCell ref="L8:M8"/>
    <mergeCell ref="L9:M9"/>
    <mergeCell ref="L10:M10"/>
    <mergeCell ref="A13:J13"/>
    <mergeCell ref="A15:J15"/>
  </mergeCells>
  <hyperlinks>
    <hyperlink r:id="rId1" location="D[A:Monitor%20LED%2022%E2%80%9D%20Full%20HD]" ref="C8"/>
    <hyperlink r:id="rId2" ref="C9"/>
    <hyperlink r:id="rId3" ref="C10"/>
  </hyperlinks>
  <printOptions/>
  <pageMargins bottom="0.75" footer="0.0" header="0.0" left="0.7" right="0.7" top="0.75"/>
  <pageSetup orientation="landscape"/>
  <drawing r:id="rId4"/>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17"/>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385</v>
      </c>
      <c r="C7" s="7" t="s">
        <v>386</v>
      </c>
      <c r="D7" s="46" t="s">
        <v>5</v>
      </c>
      <c r="E7" s="7" t="s">
        <v>387</v>
      </c>
      <c r="F7" s="7" t="s">
        <v>388</v>
      </c>
      <c r="G7" s="10" t="s">
        <v>389</v>
      </c>
      <c r="H7" s="11" t="s">
        <v>390</v>
      </c>
      <c r="I7" s="7" t="s">
        <v>10</v>
      </c>
      <c r="J7" s="7" t="s">
        <v>391</v>
      </c>
      <c r="K7" s="46" t="s">
        <v>79</v>
      </c>
      <c r="L7" s="7" t="s">
        <v>392</v>
      </c>
      <c r="M7" s="13"/>
      <c r="N7" s="13"/>
      <c r="O7" s="13"/>
      <c r="P7" s="13"/>
      <c r="Q7" s="13"/>
      <c r="R7" s="13"/>
      <c r="S7" s="13"/>
      <c r="T7" s="13"/>
      <c r="U7" s="13"/>
      <c r="V7" s="13"/>
      <c r="W7" s="13"/>
      <c r="X7" s="13"/>
      <c r="Y7" s="13"/>
      <c r="Z7" s="13"/>
      <c r="AA7" s="13"/>
      <c r="AB7" s="13"/>
    </row>
    <row r="8" ht="50.25" customHeight="1">
      <c r="A8" s="14" t="s">
        <v>14</v>
      </c>
      <c r="B8" s="18" t="s">
        <v>361</v>
      </c>
      <c r="C8" s="118" t="s">
        <v>393</v>
      </c>
      <c r="D8" s="81"/>
      <c r="E8" s="108" t="s">
        <v>394</v>
      </c>
      <c r="F8" s="18">
        <v>1020000.0</v>
      </c>
      <c r="G8" s="20">
        <f t="shared" ref="G8:I8" si="1">F8</f>
        <v>1020000</v>
      </c>
      <c r="H8" s="21">
        <f t="shared" si="1"/>
        <v>1020000</v>
      </c>
      <c r="I8" s="20">
        <f t="shared" si="1"/>
        <v>1020000</v>
      </c>
      <c r="J8" s="23" t="s">
        <v>18</v>
      </c>
      <c r="K8" s="18" t="s">
        <v>84</v>
      </c>
      <c r="L8" s="66" t="s">
        <v>395</v>
      </c>
    </row>
    <row r="9" ht="50.25" customHeight="1">
      <c r="A9" s="14" t="s">
        <v>21</v>
      </c>
      <c r="B9" s="69" t="s">
        <v>288</v>
      </c>
      <c r="C9" s="35" t="s">
        <v>396</v>
      </c>
      <c r="D9" s="15"/>
      <c r="E9" s="44" t="s">
        <v>397</v>
      </c>
      <c r="F9" s="18">
        <v>799000.0</v>
      </c>
      <c r="G9" s="20">
        <f t="shared" ref="G9:G10" si="2">F9*19%</f>
        <v>151810</v>
      </c>
      <c r="H9" s="21">
        <f t="shared" ref="H9:H10" si="3">F9+G9</f>
        <v>950810</v>
      </c>
      <c r="I9" s="20">
        <f t="shared" ref="I9:I10" si="4">H9</f>
        <v>950810</v>
      </c>
      <c r="J9" s="23" t="s">
        <v>18</v>
      </c>
      <c r="K9" s="18" t="s">
        <v>84</v>
      </c>
      <c r="L9" s="66" t="s">
        <v>398</v>
      </c>
    </row>
    <row r="10" ht="50.25" customHeight="1">
      <c r="A10" s="14" t="s">
        <v>25</v>
      </c>
      <c r="B10" s="18" t="s">
        <v>399</v>
      </c>
      <c r="C10" s="35" t="s">
        <v>400</v>
      </c>
      <c r="D10" s="15"/>
      <c r="E10" s="44" t="s">
        <v>397</v>
      </c>
      <c r="F10" s="45">
        <v>1010000.0</v>
      </c>
      <c r="G10" s="20">
        <f t="shared" si="2"/>
        <v>191900</v>
      </c>
      <c r="H10" s="21">
        <f t="shared" si="3"/>
        <v>1201900</v>
      </c>
      <c r="I10" s="20">
        <f t="shared" si="4"/>
        <v>1201900</v>
      </c>
      <c r="J10" s="23" t="s">
        <v>18</v>
      </c>
      <c r="K10" s="18" t="s">
        <v>84</v>
      </c>
      <c r="L10" s="66" t="s">
        <v>401</v>
      </c>
    </row>
    <row r="11" ht="15.0" hidden="1" customHeight="1">
      <c r="A11" s="31"/>
      <c r="B11" s="32"/>
      <c r="C11" s="32"/>
      <c r="D11" s="32"/>
      <c r="E11" s="32"/>
      <c r="F11" s="32"/>
      <c r="G11" s="32"/>
      <c r="H11" s="32"/>
      <c r="I11" s="32"/>
      <c r="J11" s="32"/>
      <c r="K11" s="32"/>
      <c r="L11" s="32"/>
    </row>
    <row r="12" ht="12.75" customHeight="1"/>
    <row r="13" ht="138.75" customHeight="1">
      <c r="A13" s="33" t="s">
        <v>402</v>
      </c>
      <c r="B13" s="4"/>
      <c r="C13" s="4"/>
      <c r="D13" s="4"/>
      <c r="E13" s="4"/>
      <c r="F13" s="4"/>
      <c r="G13" s="4"/>
      <c r="H13" s="4"/>
      <c r="I13" s="4"/>
      <c r="J13" s="4"/>
      <c r="K13" s="4"/>
      <c r="L13" s="5"/>
    </row>
    <row r="14" ht="12.75" customHeight="1"/>
    <row r="15" ht="75.0" customHeight="1">
      <c r="A15" s="33" t="s">
        <v>403</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404</v>
      </c>
      <c r="C7" s="7" t="s">
        <v>405</v>
      </c>
      <c r="D7" s="46" t="s">
        <v>5</v>
      </c>
      <c r="E7" s="7" t="s">
        <v>406</v>
      </c>
      <c r="F7" s="7" t="s">
        <v>407</v>
      </c>
      <c r="G7" s="10" t="s">
        <v>408</v>
      </c>
      <c r="H7" s="11" t="s">
        <v>409</v>
      </c>
      <c r="I7" s="7" t="s">
        <v>10</v>
      </c>
      <c r="J7" s="7" t="s">
        <v>410</v>
      </c>
      <c r="K7" s="46" t="s">
        <v>79</v>
      </c>
      <c r="L7" s="7" t="s">
        <v>411</v>
      </c>
      <c r="M7" s="13"/>
      <c r="N7" s="13"/>
      <c r="O7" s="13"/>
      <c r="P7" s="13"/>
      <c r="Q7" s="13"/>
      <c r="R7" s="13"/>
      <c r="S7" s="13"/>
      <c r="T7" s="13"/>
      <c r="U7" s="13"/>
      <c r="V7" s="13"/>
      <c r="W7" s="13"/>
      <c r="X7" s="13"/>
      <c r="Y7" s="13"/>
      <c r="Z7" s="13"/>
      <c r="AA7" s="13"/>
      <c r="AB7" s="13"/>
    </row>
    <row r="8" ht="50.25" customHeight="1">
      <c r="A8" s="14" t="s">
        <v>14</v>
      </c>
      <c r="B8" s="18" t="s">
        <v>412</v>
      </c>
      <c r="C8" s="119" t="s">
        <v>413</v>
      </c>
      <c r="D8" s="81"/>
      <c r="E8" s="108" t="s">
        <v>414</v>
      </c>
      <c r="F8" s="18">
        <v>1790000.0</v>
      </c>
      <c r="G8" s="20">
        <f t="shared" ref="G8:I8" si="1">F8</f>
        <v>1790000</v>
      </c>
      <c r="H8" s="21">
        <f t="shared" si="1"/>
        <v>1790000</v>
      </c>
      <c r="I8" s="20">
        <f t="shared" si="1"/>
        <v>1790000</v>
      </c>
      <c r="J8" s="23" t="s">
        <v>18</v>
      </c>
      <c r="K8" s="18" t="s">
        <v>84</v>
      </c>
      <c r="L8" s="66" t="s">
        <v>415</v>
      </c>
    </row>
    <row r="9" ht="50.25" customHeight="1">
      <c r="A9" s="14" t="s">
        <v>21</v>
      </c>
      <c r="B9" s="69" t="s">
        <v>416</v>
      </c>
      <c r="C9" s="89" t="s">
        <v>417</v>
      </c>
      <c r="D9" s="15"/>
      <c r="E9" s="44" t="s">
        <v>414</v>
      </c>
      <c r="F9" s="45">
        <v>4788860.0</v>
      </c>
      <c r="G9" s="20">
        <f>F9*19%</f>
        <v>909883.4</v>
      </c>
      <c r="H9" s="21">
        <f t="shared" ref="H9:I9" si="2">G9</f>
        <v>909883.4</v>
      </c>
      <c r="I9" s="20">
        <f t="shared" si="2"/>
        <v>909883.4</v>
      </c>
      <c r="J9" s="23" t="s">
        <v>18</v>
      </c>
      <c r="K9" s="18" t="s">
        <v>84</v>
      </c>
      <c r="L9" s="66" t="s">
        <v>418</v>
      </c>
    </row>
    <row r="10" ht="50.25" customHeight="1">
      <c r="A10" s="14" t="s">
        <v>25</v>
      </c>
      <c r="B10" s="18" t="s">
        <v>419</v>
      </c>
      <c r="C10" s="35" t="s">
        <v>420</v>
      </c>
      <c r="D10" s="15"/>
      <c r="E10" s="44" t="s">
        <v>414</v>
      </c>
      <c r="F10" s="45">
        <v>3890000.0</v>
      </c>
      <c r="G10" s="20">
        <f t="shared" ref="G10:I10" si="3">F10</f>
        <v>3890000</v>
      </c>
      <c r="H10" s="30">
        <f t="shared" si="3"/>
        <v>3890000</v>
      </c>
      <c r="I10" s="20">
        <f t="shared" si="3"/>
        <v>3890000</v>
      </c>
      <c r="J10" s="23" t="s">
        <v>18</v>
      </c>
      <c r="K10" s="18" t="s">
        <v>84</v>
      </c>
      <c r="L10" s="66" t="s">
        <v>421</v>
      </c>
    </row>
    <row r="11" ht="15.0" hidden="1" customHeight="1">
      <c r="A11" s="31"/>
      <c r="B11" s="32"/>
      <c r="C11" s="32"/>
      <c r="D11" s="32"/>
      <c r="E11" s="32"/>
      <c r="F11" s="32"/>
      <c r="G11" s="32"/>
      <c r="H11" s="32"/>
      <c r="I11" s="32"/>
      <c r="J11" s="32"/>
      <c r="K11" s="32"/>
      <c r="L11" s="32"/>
    </row>
    <row r="12" ht="12.75" customHeight="1"/>
    <row r="13" ht="138.75" customHeight="1">
      <c r="A13" s="120" t="s">
        <v>422</v>
      </c>
      <c r="B13" s="4"/>
      <c r="C13" s="4"/>
      <c r="D13" s="4"/>
      <c r="E13" s="4"/>
      <c r="F13" s="4"/>
      <c r="G13" s="4"/>
      <c r="H13" s="4"/>
      <c r="I13" s="4"/>
      <c r="J13" s="4"/>
      <c r="K13" s="4"/>
      <c r="L13" s="5"/>
    </row>
    <row r="14" ht="12.75" customHeight="1"/>
    <row r="15" ht="75.0" customHeight="1">
      <c r="A15" s="33" t="s">
        <v>423</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c r="A1" s="1"/>
    </row>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424</v>
      </c>
      <c r="C7" s="7" t="s">
        <v>425</v>
      </c>
      <c r="D7" s="46" t="s">
        <v>5</v>
      </c>
      <c r="E7" s="7" t="s">
        <v>426</v>
      </c>
      <c r="F7" s="7" t="s">
        <v>427</v>
      </c>
      <c r="G7" s="10" t="s">
        <v>428</v>
      </c>
      <c r="H7" s="11" t="s">
        <v>429</v>
      </c>
      <c r="I7" s="7" t="s">
        <v>10</v>
      </c>
      <c r="J7" s="7" t="s">
        <v>430</v>
      </c>
      <c r="K7" s="46" t="s">
        <v>79</v>
      </c>
      <c r="L7" s="7" t="s">
        <v>431</v>
      </c>
      <c r="M7" s="13"/>
      <c r="N7" s="13"/>
      <c r="O7" s="13"/>
      <c r="P7" s="13"/>
      <c r="Q7" s="13"/>
      <c r="R7" s="13"/>
      <c r="S7" s="13"/>
      <c r="T7" s="13"/>
      <c r="U7" s="13"/>
      <c r="V7" s="13"/>
      <c r="W7" s="13"/>
      <c r="X7" s="13"/>
      <c r="Y7" s="13"/>
      <c r="Z7" s="13"/>
      <c r="AA7" s="13"/>
      <c r="AB7" s="13"/>
    </row>
    <row r="8" ht="50.25" customHeight="1">
      <c r="A8" s="14" t="s">
        <v>14</v>
      </c>
      <c r="B8" s="18"/>
      <c r="C8" s="121"/>
      <c r="D8" s="81"/>
      <c r="E8" s="108"/>
      <c r="F8" s="18"/>
      <c r="G8" s="20" t="str">
        <f t="shared" ref="G8:I8" si="1">F8</f>
        <v/>
      </c>
      <c r="H8" s="21" t="str">
        <f t="shared" si="1"/>
        <v/>
      </c>
      <c r="I8" s="20" t="str">
        <f t="shared" si="1"/>
        <v/>
      </c>
      <c r="J8" s="23"/>
      <c r="K8" s="18"/>
      <c r="L8" s="66"/>
    </row>
    <row r="9" ht="50.25" customHeight="1">
      <c r="A9" s="14" t="s">
        <v>21</v>
      </c>
      <c r="B9" s="69"/>
      <c r="C9" s="89"/>
      <c r="D9" s="15"/>
      <c r="E9" s="44"/>
      <c r="F9" s="45"/>
      <c r="G9" s="20">
        <f>F9*19%</f>
        <v>0</v>
      </c>
      <c r="H9" s="21">
        <f t="shared" ref="H9:I9" si="2">G9</f>
        <v>0</v>
      </c>
      <c r="I9" s="20">
        <f t="shared" si="2"/>
        <v>0</v>
      </c>
      <c r="J9" s="23"/>
      <c r="K9" s="18"/>
      <c r="L9" s="66"/>
    </row>
    <row r="10" ht="50.25" customHeight="1">
      <c r="A10" s="14" t="s">
        <v>25</v>
      </c>
      <c r="B10" s="18"/>
      <c r="C10" s="60"/>
      <c r="D10" s="15"/>
      <c r="E10" s="44"/>
      <c r="F10" s="45"/>
      <c r="G10" s="20" t="str">
        <f t="shared" ref="G10:I10" si="3">F10</f>
        <v/>
      </c>
      <c r="H10" s="30" t="str">
        <f t="shared" si="3"/>
        <v/>
      </c>
      <c r="I10" s="20" t="str">
        <f t="shared" si="3"/>
        <v/>
      </c>
      <c r="J10" s="23"/>
      <c r="K10" s="18"/>
      <c r="L10" s="66"/>
    </row>
    <row r="11" ht="15.0" hidden="1" customHeight="1">
      <c r="A11" s="31"/>
      <c r="B11" s="32"/>
      <c r="C11" s="32"/>
      <c r="D11" s="32"/>
      <c r="E11" s="32"/>
      <c r="F11" s="32"/>
      <c r="G11" s="32"/>
      <c r="H11" s="32"/>
      <c r="I11" s="32"/>
      <c r="J11" s="32"/>
      <c r="K11" s="32"/>
      <c r="L11" s="32"/>
    </row>
    <row r="12" ht="12.75" customHeight="1"/>
    <row r="13" ht="138.75" customHeight="1">
      <c r="A13" s="120" t="s">
        <v>432</v>
      </c>
      <c r="B13" s="4"/>
      <c r="C13" s="4"/>
      <c r="D13" s="4"/>
      <c r="E13" s="4"/>
      <c r="F13" s="4"/>
      <c r="G13" s="4"/>
      <c r="H13" s="4"/>
      <c r="I13" s="4"/>
      <c r="J13" s="4"/>
      <c r="K13" s="4"/>
      <c r="L13" s="5"/>
    </row>
    <row r="14" ht="12.75" customHeight="1"/>
    <row r="15" ht="75.0" customHeight="1">
      <c r="A15" s="33" t="s">
        <v>433</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49</v>
      </c>
      <c r="C7" s="7" t="s">
        <v>50</v>
      </c>
      <c r="D7" s="46" t="s">
        <v>5</v>
      </c>
      <c r="E7" s="7" t="s">
        <v>51</v>
      </c>
      <c r="F7" s="7" t="s">
        <v>52</v>
      </c>
      <c r="G7" s="10" t="s">
        <v>53</v>
      </c>
      <c r="H7" s="11" t="s">
        <v>54</v>
      </c>
      <c r="I7" s="7" t="s">
        <v>10</v>
      </c>
      <c r="J7" s="7" t="s">
        <v>55</v>
      </c>
      <c r="K7" s="46" t="s">
        <v>12</v>
      </c>
      <c r="L7" s="7" t="s">
        <v>56</v>
      </c>
      <c r="M7" s="13"/>
      <c r="N7" s="13"/>
      <c r="O7" s="13"/>
      <c r="P7" s="13"/>
      <c r="Q7" s="13"/>
      <c r="R7" s="13"/>
      <c r="S7" s="13"/>
      <c r="T7" s="13"/>
      <c r="U7" s="13"/>
      <c r="V7" s="13"/>
      <c r="W7" s="13"/>
      <c r="X7" s="13"/>
      <c r="Y7" s="13"/>
      <c r="Z7" s="13"/>
      <c r="AA7" s="13"/>
      <c r="AB7" s="13"/>
    </row>
    <row r="8" ht="50.25" customHeight="1">
      <c r="A8" s="14" t="s">
        <v>14</v>
      </c>
      <c r="B8" s="18" t="s">
        <v>57</v>
      </c>
      <c r="C8" s="35" t="s">
        <v>58</v>
      </c>
      <c r="D8" s="47"/>
      <c r="E8" s="47" t="s">
        <v>59</v>
      </c>
      <c r="F8" s="48">
        <v>331900.0</v>
      </c>
      <c r="G8" s="20">
        <f t="shared" ref="G8:G10" si="1">F8*19%</f>
        <v>63061</v>
      </c>
      <c r="H8" s="21">
        <f t="shared" ref="H8:H10" si="2">F8+G8</f>
        <v>394961</v>
      </c>
      <c r="I8" s="20">
        <f t="shared" ref="I8:I10" si="3">H8</f>
        <v>394961</v>
      </c>
      <c r="J8" s="23" t="s">
        <v>18</v>
      </c>
      <c r="K8" s="18" t="s">
        <v>60</v>
      </c>
      <c r="L8" s="18" t="s">
        <v>61</v>
      </c>
    </row>
    <row r="9" ht="50.25" customHeight="1">
      <c r="A9" s="14" t="s">
        <v>21</v>
      </c>
      <c r="B9" s="49" t="s">
        <v>62</v>
      </c>
      <c r="C9" s="35" t="s">
        <v>63</v>
      </c>
      <c r="D9" s="47"/>
      <c r="E9" s="47" t="s">
        <v>59</v>
      </c>
      <c r="F9" s="48">
        <v>258565.0</v>
      </c>
      <c r="G9" s="20">
        <f t="shared" si="1"/>
        <v>49127.35</v>
      </c>
      <c r="H9" s="21">
        <f t="shared" si="2"/>
        <v>307692.35</v>
      </c>
      <c r="I9" s="20">
        <f t="shared" si="3"/>
        <v>307692.35</v>
      </c>
      <c r="J9" s="23" t="str">
        <f t="shared" ref="J9:J10" si="4">J8</f>
        <v>contado</v>
      </c>
      <c r="K9" s="18" t="s">
        <v>64</v>
      </c>
      <c r="L9" s="18" t="s">
        <v>65</v>
      </c>
    </row>
    <row r="10" ht="50.25" customHeight="1">
      <c r="A10" s="14" t="s">
        <v>25</v>
      </c>
      <c r="B10" s="50" t="s">
        <v>66</v>
      </c>
      <c r="C10" s="35" t="s">
        <v>67</v>
      </c>
      <c r="D10" s="47"/>
      <c r="E10" s="47" t="s">
        <v>59</v>
      </c>
      <c r="F10" s="45">
        <v>299900.0</v>
      </c>
      <c r="G10" s="20">
        <f t="shared" si="1"/>
        <v>56981</v>
      </c>
      <c r="H10" s="30">
        <f t="shared" si="2"/>
        <v>356881</v>
      </c>
      <c r="I10" s="20">
        <f t="shared" si="3"/>
        <v>356881</v>
      </c>
      <c r="J10" s="23" t="str">
        <f t="shared" si="4"/>
        <v>contado</v>
      </c>
      <c r="K10" s="18" t="s">
        <v>64</v>
      </c>
      <c r="L10" s="18" t="s">
        <v>68</v>
      </c>
    </row>
    <row r="11" ht="15.0" hidden="1" customHeight="1">
      <c r="A11" s="31"/>
      <c r="B11" s="32"/>
      <c r="C11" s="32"/>
      <c r="D11" s="32"/>
      <c r="E11" s="32"/>
      <c r="F11" s="32"/>
      <c r="G11" s="32"/>
      <c r="H11" s="32"/>
      <c r="I11" s="32"/>
      <c r="J11" s="32"/>
      <c r="K11" s="32"/>
      <c r="L11" s="32"/>
    </row>
    <row r="12" ht="12.75" customHeight="1"/>
    <row r="13" ht="138.75" customHeight="1">
      <c r="A13" s="33" t="s">
        <v>69</v>
      </c>
      <c r="B13" s="4"/>
      <c r="C13" s="4"/>
      <c r="D13" s="4"/>
      <c r="E13" s="4"/>
      <c r="F13" s="4"/>
      <c r="G13" s="4"/>
      <c r="H13" s="4"/>
      <c r="I13" s="4"/>
      <c r="J13" s="4"/>
      <c r="K13" s="4"/>
      <c r="L13" s="5"/>
    </row>
    <row r="14" ht="12.75" customHeight="1"/>
    <row r="15" ht="75.0" customHeight="1">
      <c r="A15" s="33" t="s">
        <v>70</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4" width="19.13"/>
    <col customWidth="1" min="5" max="5" width="21.88"/>
    <col customWidth="1" min="6" max="7" width="17.0"/>
    <col customWidth="1" min="8" max="8" width="18.0"/>
    <col customWidth="1" min="9" max="9" width="17.0"/>
    <col customWidth="1" min="10" max="12" width="19.13"/>
    <col customWidth="1" min="13" max="28" width="10.0"/>
  </cols>
  <sheetData>
    <row r="1" ht="12.75" customHeight="1"/>
    <row r="2" ht="27.75" customHeight="1">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71</v>
      </c>
      <c r="C7" s="7" t="s">
        <v>72</v>
      </c>
      <c r="D7" s="46" t="s">
        <v>73</v>
      </c>
      <c r="E7" s="7" t="s">
        <v>74</v>
      </c>
      <c r="F7" s="7" t="s">
        <v>75</v>
      </c>
      <c r="G7" s="10" t="s">
        <v>76</v>
      </c>
      <c r="H7" s="11" t="s">
        <v>77</v>
      </c>
      <c r="I7" s="7" t="s">
        <v>10</v>
      </c>
      <c r="J7" s="7" t="s">
        <v>78</v>
      </c>
      <c r="K7" s="46" t="s">
        <v>79</v>
      </c>
      <c r="L7" s="7" t="s">
        <v>80</v>
      </c>
      <c r="M7" s="13"/>
      <c r="N7" s="13"/>
      <c r="O7" s="13"/>
      <c r="P7" s="13"/>
      <c r="Q7" s="13"/>
      <c r="R7" s="13"/>
      <c r="S7" s="13"/>
      <c r="T7" s="13"/>
      <c r="U7" s="13"/>
      <c r="V7" s="13"/>
      <c r="W7" s="13"/>
      <c r="X7" s="13"/>
      <c r="Y7" s="13"/>
      <c r="Z7" s="13"/>
      <c r="AA7" s="13"/>
      <c r="AB7" s="13"/>
    </row>
    <row r="8" ht="50.25" customHeight="1">
      <c r="A8" s="14" t="s">
        <v>14</v>
      </c>
      <c r="B8" s="50" t="s">
        <v>81</v>
      </c>
      <c r="C8" s="35" t="s">
        <v>82</v>
      </c>
      <c r="D8" s="35"/>
      <c r="E8" s="51" t="s">
        <v>83</v>
      </c>
      <c r="F8" s="52">
        <v>201000.0</v>
      </c>
      <c r="G8" s="53">
        <f t="shared" ref="G8:G9" si="1">F8*19%</f>
        <v>38190</v>
      </c>
      <c r="H8" s="54">
        <f t="shared" ref="H8:H9" si="2">F8+G8</f>
        <v>239190</v>
      </c>
      <c r="I8" s="53">
        <f t="shared" ref="I8:I9" si="3">H8</f>
        <v>239190</v>
      </c>
      <c r="J8" s="55" t="s">
        <v>18</v>
      </c>
      <c r="K8" s="18" t="s">
        <v>84</v>
      </c>
      <c r="L8" s="18" t="s">
        <v>85</v>
      </c>
    </row>
    <row r="9" ht="50.25" customHeight="1">
      <c r="A9" s="14" t="s">
        <v>21</v>
      </c>
      <c r="B9" s="56" t="s">
        <v>86</v>
      </c>
      <c r="C9" s="35" t="s">
        <v>87</v>
      </c>
      <c r="D9" s="57"/>
      <c r="E9" s="58" t="s">
        <v>83</v>
      </c>
      <c r="F9" s="59">
        <v>199900.0</v>
      </c>
      <c r="G9" s="53">
        <f t="shared" si="1"/>
        <v>37981</v>
      </c>
      <c r="H9" s="54">
        <f t="shared" si="2"/>
        <v>237881</v>
      </c>
      <c r="I9" s="53">
        <f t="shared" si="3"/>
        <v>237881</v>
      </c>
      <c r="J9" s="55" t="s">
        <v>18</v>
      </c>
      <c r="K9" s="18" t="s">
        <v>88</v>
      </c>
      <c r="L9" s="18" t="s">
        <v>89</v>
      </c>
    </row>
    <row r="10" ht="50.25" customHeight="1">
      <c r="A10" s="14" t="s">
        <v>25</v>
      </c>
      <c r="B10" s="56" t="s">
        <v>90</v>
      </c>
      <c r="C10" s="35" t="s">
        <v>91</v>
      </c>
      <c r="D10" s="60"/>
      <c r="E10" s="51" t="s">
        <v>92</v>
      </c>
      <c r="F10" s="61">
        <v>147000.0</v>
      </c>
      <c r="G10" s="53">
        <f t="shared" ref="G10:I10" si="4">F10</f>
        <v>147000</v>
      </c>
      <c r="H10" s="54">
        <f t="shared" si="4"/>
        <v>147000</v>
      </c>
      <c r="I10" s="53">
        <f t="shared" si="4"/>
        <v>147000</v>
      </c>
      <c r="J10" s="55" t="s">
        <v>18</v>
      </c>
      <c r="K10" s="18" t="s">
        <v>84</v>
      </c>
      <c r="L10" s="18" t="s">
        <v>93</v>
      </c>
    </row>
    <row r="11" ht="15.0" hidden="1" customHeight="1">
      <c r="A11" s="31"/>
      <c r="B11" s="32"/>
      <c r="C11" s="32"/>
      <c r="D11" s="32"/>
      <c r="E11" s="32"/>
      <c r="F11" s="32"/>
      <c r="G11" s="32"/>
      <c r="H11" s="32"/>
      <c r="I11" s="32"/>
      <c r="J11" s="32"/>
      <c r="K11" s="32"/>
      <c r="L11" s="32"/>
    </row>
    <row r="12" ht="12.75" customHeight="1"/>
    <row r="13" ht="138.75" customHeight="1">
      <c r="A13" s="33" t="s">
        <v>94</v>
      </c>
      <c r="B13" s="4"/>
      <c r="C13" s="4"/>
      <c r="D13" s="4"/>
      <c r="E13" s="4"/>
      <c r="F13" s="4"/>
      <c r="G13" s="4"/>
      <c r="H13" s="4"/>
      <c r="I13" s="4"/>
      <c r="J13" s="4"/>
      <c r="K13" s="4"/>
      <c r="L13" s="5"/>
    </row>
    <row r="14" ht="12.75" customHeight="1"/>
    <row r="15" ht="75.0" customHeight="1">
      <c r="A15" s="33" t="s">
        <v>95</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location="polycard_client=search-nordic&amp;searchVariation=MCO10101451&amp;position=1&amp;search_layout=stack&amp;type=product&amp;tracking_id=02d99036-74d5-468c-9106-fdda1cae4f9a&amp;wid=MCO898249546&amp;sid=search" ref="C10"/>
  </hyperlinks>
  <printOptions/>
  <pageMargins bottom="0.75" footer="0.0" header="0.0" left="0.7" right="0.7" top="0.75"/>
  <pageSetup orientation="landscape"/>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4" width="19.13"/>
    <col customWidth="1" min="5" max="5" width="21.88"/>
    <col customWidth="1" min="6" max="7" width="17.0"/>
    <col customWidth="1" min="8" max="8" width="18.0"/>
    <col customWidth="1" min="9" max="9" width="17.0"/>
    <col customWidth="1" min="10" max="12" width="19.13"/>
    <col customWidth="1" min="13" max="28" width="10.0"/>
  </cols>
  <sheetData>
    <row r="1" ht="12.75" customHeight="1"/>
    <row r="2" ht="27.75" customHeight="1">
      <c r="E2" s="2" t="s">
        <v>0</v>
      </c>
    </row>
    <row r="3" ht="12.75" customHeight="1"/>
    <row r="4" ht="12.75" customHeight="1"/>
    <row r="5" ht="43.5" customHeight="1">
      <c r="A5" s="3" t="s">
        <v>1</v>
      </c>
      <c r="B5" s="4"/>
      <c r="C5" s="4"/>
      <c r="D5" s="4"/>
      <c r="E5" s="4"/>
      <c r="F5" s="4"/>
      <c r="G5" s="4"/>
      <c r="H5" s="4"/>
      <c r="I5" s="4"/>
      <c r="J5" s="4"/>
      <c r="K5" s="4"/>
      <c r="L5" s="5"/>
    </row>
    <row r="6" ht="15.75" customHeight="1">
      <c r="B6" s="62"/>
      <c r="C6" s="63"/>
      <c r="D6" s="63"/>
      <c r="E6" s="62"/>
      <c r="F6" s="62"/>
    </row>
    <row r="7" ht="75.75" customHeight="1">
      <c r="A7" s="6" t="s">
        <v>2</v>
      </c>
      <c r="B7" s="46" t="s">
        <v>96</v>
      </c>
      <c r="C7" s="7" t="s">
        <v>97</v>
      </c>
      <c r="D7" s="46" t="s">
        <v>73</v>
      </c>
      <c r="E7" s="7" t="s">
        <v>98</v>
      </c>
      <c r="F7" s="7" t="s">
        <v>99</v>
      </c>
      <c r="G7" s="10" t="s">
        <v>100</v>
      </c>
      <c r="H7" s="11" t="s">
        <v>101</v>
      </c>
      <c r="I7" s="7" t="s">
        <v>10</v>
      </c>
      <c r="J7" s="7" t="s">
        <v>102</v>
      </c>
      <c r="K7" s="46" t="s">
        <v>79</v>
      </c>
      <c r="L7" s="7" t="s">
        <v>103</v>
      </c>
      <c r="M7" s="13"/>
      <c r="N7" s="13"/>
      <c r="O7" s="13"/>
      <c r="P7" s="13"/>
      <c r="Q7" s="13"/>
      <c r="R7" s="13"/>
      <c r="S7" s="13"/>
      <c r="T7" s="13"/>
      <c r="U7" s="13"/>
      <c r="V7" s="13"/>
      <c r="W7" s="13"/>
      <c r="X7" s="13"/>
      <c r="Y7" s="13"/>
      <c r="Z7" s="13"/>
      <c r="AA7" s="13"/>
      <c r="AB7" s="13"/>
    </row>
    <row r="8" ht="50.25" customHeight="1">
      <c r="A8" s="14" t="s">
        <v>14</v>
      </c>
      <c r="B8" s="15" t="s">
        <v>104</v>
      </c>
      <c r="C8" s="16" t="s">
        <v>105</v>
      </c>
      <c r="D8" s="16"/>
      <c r="E8" s="64" t="s">
        <v>106</v>
      </c>
      <c r="F8" s="19">
        <v>1620327.0</v>
      </c>
      <c r="G8" s="20">
        <f t="shared" ref="G8:G9" si="1">F8*19%</f>
        <v>307862.13</v>
      </c>
      <c r="H8" s="21">
        <f>G8+F8</f>
        <v>1928189.13</v>
      </c>
      <c r="I8" s="20">
        <f t="shared" ref="I8:I10" si="2">H8</f>
        <v>1928189.13</v>
      </c>
      <c r="J8" s="23" t="s">
        <v>18</v>
      </c>
      <c r="K8" s="18" t="s">
        <v>84</v>
      </c>
      <c r="L8" s="18" t="s">
        <v>107</v>
      </c>
    </row>
    <row r="9" ht="50.25" customHeight="1">
      <c r="A9" s="14" t="s">
        <v>21</v>
      </c>
      <c r="B9" s="26" t="s">
        <v>22</v>
      </c>
      <c r="C9" s="16" t="s">
        <v>108</v>
      </c>
      <c r="D9" s="27"/>
      <c r="E9" s="15" t="s">
        <v>106</v>
      </c>
      <c r="F9" s="65">
        <v>1.0E7</v>
      </c>
      <c r="G9" s="20">
        <f t="shared" si="1"/>
        <v>1900000</v>
      </c>
      <c r="H9" s="21">
        <f>F9+G9</f>
        <v>11900000</v>
      </c>
      <c r="I9" s="20">
        <f t="shared" si="2"/>
        <v>11900000</v>
      </c>
      <c r="J9" s="23" t="str">
        <f t="shared" ref="J9:J10" si="3">J8</f>
        <v>contado</v>
      </c>
      <c r="K9" s="18" t="s">
        <v>84</v>
      </c>
      <c r="L9" s="66" t="s">
        <v>107</v>
      </c>
    </row>
    <row r="10" ht="50.25" customHeight="1">
      <c r="A10" s="14" t="s">
        <v>25</v>
      </c>
      <c r="B10" s="15" t="s">
        <v>109</v>
      </c>
      <c r="C10" s="16" t="s">
        <v>110</v>
      </c>
      <c r="D10" s="27"/>
      <c r="E10" s="15" t="s">
        <v>106</v>
      </c>
      <c r="F10" s="19">
        <v>1.7262312E7</v>
      </c>
      <c r="G10" s="20">
        <f>F10*19%</f>
        <v>3279839.28</v>
      </c>
      <c r="H10" s="30">
        <f>G10+F10</f>
        <v>20542151.28</v>
      </c>
      <c r="I10" s="20">
        <f t="shared" si="2"/>
        <v>20542151.28</v>
      </c>
      <c r="J10" s="23" t="str">
        <f t="shared" si="3"/>
        <v>contado</v>
      </c>
      <c r="K10" s="18" t="s">
        <v>84</v>
      </c>
      <c r="L10" s="66" t="s">
        <v>107</v>
      </c>
    </row>
    <row r="11" ht="15.0" hidden="1" customHeight="1">
      <c r="A11" s="31"/>
      <c r="B11" s="32"/>
      <c r="C11" s="32"/>
      <c r="D11" s="32"/>
      <c r="E11" s="32"/>
      <c r="F11" s="32"/>
      <c r="G11" s="32"/>
      <c r="H11" s="32"/>
      <c r="I11" s="32"/>
      <c r="J11" s="32"/>
      <c r="K11" s="32"/>
      <c r="L11" s="32"/>
    </row>
    <row r="12" ht="12.75" customHeight="1"/>
    <row r="13" ht="138.75" customHeight="1">
      <c r="A13" s="33" t="s">
        <v>111</v>
      </c>
      <c r="B13" s="4"/>
      <c r="C13" s="4"/>
      <c r="D13" s="4"/>
      <c r="E13" s="4"/>
      <c r="F13" s="4"/>
      <c r="G13" s="4"/>
      <c r="H13" s="4"/>
      <c r="I13" s="4"/>
      <c r="J13" s="4"/>
      <c r="K13" s="4"/>
      <c r="L13" s="5"/>
    </row>
    <row r="14" ht="12.75" customHeight="1"/>
    <row r="15" ht="75.0" customHeight="1">
      <c r="A15" s="33" t="s">
        <v>112</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4" width="19.13"/>
    <col customWidth="1" min="5" max="5" width="21.88"/>
    <col customWidth="1" min="6" max="7" width="17.0"/>
    <col customWidth="1" min="8" max="8" width="18.0"/>
    <col customWidth="1" min="9" max="9" width="17.0"/>
    <col customWidth="1" min="10" max="12" width="19.13"/>
    <col customWidth="1" min="13" max="28" width="10.0"/>
  </cols>
  <sheetData>
    <row r="1" ht="12.75" customHeight="1">
      <c r="A1" s="67"/>
    </row>
    <row r="2" ht="27.75" customHeight="1">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113</v>
      </c>
      <c r="C7" s="7" t="s">
        <v>114</v>
      </c>
      <c r="D7" s="46" t="s">
        <v>73</v>
      </c>
      <c r="E7" s="7" t="s">
        <v>115</v>
      </c>
      <c r="F7" s="7" t="s">
        <v>116</v>
      </c>
      <c r="G7" s="10" t="s">
        <v>117</v>
      </c>
      <c r="H7" s="11" t="s">
        <v>118</v>
      </c>
      <c r="I7" s="7" t="s">
        <v>10</v>
      </c>
      <c r="J7" s="7" t="s">
        <v>119</v>
      </c>
      <c r="K7" s="46" t="s">
        <v>79</v>
      </c>
      <c r="L7" s="7" t="s">
        <v>120</v>
      </c>
      <c r="M7" s="13"/>
      <c r="N7" s="13"/>
      <c r="O7" s="13"/>
      <c r="P7" s="13"/>
      <c r="Q7" s="13"/>
      <c r="R7" s="13"/>
      <c r="S7" s="13"/>
      <c r="T7" s="13"/>
      <c r="U7" s="13"/>
      <c r="V7" s="13"/>
      <c r="W7" s="13"/>
      <c r="X7" s="13"/>
      <c r="Y7" s="13"/>
      <c r="Z7" s="13"/>
      <c r="AA7" s="13"/>
      <c r="AB7" s="13"/>
    </row>
    <row r="8" ht="50.25" customHeight="1">
      <c r="A8" s="14" t="s">
        <v>14</v>
      </c>
      <c r="B8" s="18" t="s">
        <v>81</v>
      </c>
      <c r="C8" s="35" t="s">
        <v>121</v>
      </c>
      <c r="D8" s="60"/>
      <c r="E8" s="68" t="s">
        <v>122</v>
      </c>
      <c r="F8" s="18">
        <v>134000.0</v>
      </c>
      <c r="G8" s="20">
        <f>F8*19%</f>
        <v>25460</v>
      </c>
      <c r="H8" s="21">
        <f>G8+F8</f>
        <v>159460</v>
      </c>
      <c r="I8" s="20">
        <f>H8</f>
        <v>159460</v>
      </c>
      <c r="J8" s="23" t="s">
        <v>18</v>
      </c>
      <c r="K8" s="18" t="s">
        <v>84</v>
      </c>
      <c r="L8" s="18" t="s">
        <v>123</v>
      </c>
    </row>
    <row r="9" ht="50.25" customHeight="1">
      <c r="A9" s="14" t="s">
        <v>21</v>
      </c>
      <c r="B9" s="69" t="s">
        <v>124</v>
      </c>
      <c r="C9" s="35" t="s">
        <v>125</v>
      </c>
      <c r="D9" s="60"/>
      <c r="E9" s="68" t="s">
        <v>122</v>
      </c>
      <c r="F9" s="70">
        <v>126000.0</v>
      </c>
      <c r="G9" s="20">
        <f t="shared" ref="G9:I9" si="1">F9</f>
        <v>126000</v>
      </c>
      <c r="H9" s="21">
        <f t="shared" si="1"/>
        <v>126000</v>
      </c>
      <c r="I9" s="20">
        <f t="shared" si="1"/>
        <v>126000</v>
      </c>
      <c r="J9" s="23" t="s">
        <v>18</v>
      </c>
      <c r="K9" s="18" t="s">
        <v>84</v>
      </c>
      <c r="L9" s="66" t="s">
        <v>126</v>
      </c>
    </row>
    <row r="10" ht="50.25" customHeight="1">
      <c r="A10" s="14" t="s">
        <v>25</v>
      </c>
      <c r="B10" s="18" t="s">
        <v>127</v>
      </c>
      <c r="C10" s="71" t="s">
        <v>128</v>
      </c>
      <c r="D10" s="72"/>
      <c r="E10" s="68" t="s">
        <v>122</v>
      </c>
      <c r="F10" s="45">
        <v>120636.0</v>
      </c>
      <c r="G10" s="20">
        <f>F10*19%</f>
        <v>22920.84</v>
      </c>
      <c r="H10" s="21">
        <f>G10+F10</f>
        <v>143556.84</v>
      </c>
      <c r="I10" s="20">
        <f>H10</f>
        <v>143556.84</v>
      </c>
      <c r="J10" s="23" t="s">
        <v>18</v>
      </c>
      <c r="K10" s="18" t="s">
        <v>88</v>
      </c>
      <c r="L10" s="66" t="s">
        <v>129</v>
      </c>
    </row>
    <row r="11" ht="15.0" hidden="1" customHeight="1">
      <c r="A11" s="31"/>
      <c r="B11" s="32"/>
      <c r="C11" s="32"/>
      <c r="D11" s="32"/>
      <c r="E11" s="32"/>
      <c r="F11" s="32"/>
      <c r="G11" s="32"/>
      <c r="H11" s="32"/>
      <c r="I11" s="32"/>
      <c r="J11" s="32"/>
      <c r="K11" s="32"/>
      <c r="L11" s="32"/>
    </row>
    <row r="12" ht="12.75" customHeight="1"/>
    <row r="13" ht="138.75" customHeight="1">
      <c r="A13" s="33" t="s">
        <v>130</v>
      </c>
      <c r="B13" s="4"/>
      <c r="C13" s="4"/>
      <c r="D13" s="4"/>
      <c r="E13" s="4"/>
      <c r="F13" s="4"/>
      <c r="G13" s="4"/>
      <c r="H13" s="4"/>
      <c r="I13" s="4"/>
      <c r="J13" s="4"/>
      <c r="K13" s="4"/>
      <c r="L13" s="5"/>
    </row>
    <row r="14" ht="12.75" customHeight="1"/>
    <row r="15" ht="75.0" customHeight="1">
      <c r="A15" s="33" t="s">
        <v>131</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conditionalFormatting sqref="E8">
    <cfRule type="colorScale" priority="1">
      <colorScale>
        <cfvo type="min"/>
        <cfvo type="max"/>
        <color rgb="FF57BB8A"/>
        <color rgb="FFFFFFFF"/>
      </colorScale>
    </cfRule>
  </conditionalFormatting>
  <hyperlinks>
    <hyperlink r:id="rId1" ref="C8"/>
    <hyperlink r:id="rId2" ref="C9"/>
    <hyperlink r:id="rId3" ref="C10"/>
  </hyperlinks>
  <printOptions/>
  <pageMargins bottom="0.75" footer="0.0" header="0.0" left="0.7" right="0.7" top="0.75"/>
  <pageSetup orientation="landscape"/>
  <drawing r:id="rId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4" width="19.13"/>
    <col customWidth="1" min="5" max="5" width="21.88"/>
    <col customWidth="1" min="6" max="7" width="17.0"/>
    <col customWidth="1" min="8" max="8" width="18.0"/>
    <col customWidth="1" min="9" max="9" width="17.0"/>
    <col customWidth="1" min="10" max="12" width="19.13"/>
    <col customWidth="1" min="13" max="28" width="10.0"/>
  </cols>
  <sheetData>
    <row r="1" ht="12.75" customHeight="1"/>
    <row r="2" ht="27.75" customHeight="1">
      <c r="E2" s="2" t="s">
        <v>0</v>
      </c>
    </row>
    <row r="3" ht="12.75" customHeight="1"/>
    <row r="4" ht="12.75" customHeight="1"/>
    <row r="5" ht="43.5" customHeight="1">
      <c r="A5" s="73">
        <v>0.0</v>
      </c>
      <c r="B5" s="4"/>
      <c r="C5" s="4"/>
      <c r="D5" s="4"/>
      <c r="E5" s="4"/>
      <c r="F5" s="4"/>
      <c r="G5" s="4"/>
      <c r="H5" s="4"/>
      <c r="I5" s="4"/>
      <c r="J5" s="4"/>
      <c r="K5" s="4"/>
      <c r="L5" s="5"/>
    </row>
    <row r="6" ht="15.75" customHeight="1"/>
    <row r="7" ht="75.75" customHeight="1">
      <c r="A7" s="6" t="s">
        <v>2</v>
      </c>
      <c r="B7" s="7" t="s">
        <v>132</v>
      </c>
      <c r="C7" s="7" t="s">
        <v>133</v>
      </c>
      <c r="D7" s="46" t="s">
        <v>73</v>
      </c>
      <c r="E7" s="7" t="s">
        <v>134</v>
      </c>
      <c r="F7" s="7" t="s">
        <v>135</v>
      </c>
      <c r="G7" s="10" t="s">
        <v>136</v>
      </c>
      <c r="H7" s="11" t="s">
        <v>137</v>
      </c>
      <c r="I7" s="7" t="s">
        <v>10</v>
      </c>
      <c r="J7" s="7" t="s">
        <v>138</v>
      </c>
      <c r="K7" s="46" t="s">
        <v>79</v>
      </c>
      <c r="L7" s="7" t="s">
        <v>139</v>
      </c>
      <c r="M7" s="13"/>
      <c r="N7" s="13"/>
      <c r="O7" s="13"/>
      <c r="P7" s="13"/>
      <c r="Q7" s="13"/>
      <c r="R7" s="13"/>
      <c r="S7" s="13"/>
      <c r="T7" s="13"/>
      <c r="U7" s="13"/>
      <c r="V7" s="13"/>
      <c r="W7" s="13"/>
      <c r="X7" s="13"/>
      <c r="Y7" s="13"/>
      <c r="Z7" s="13"/>
      <c r="AA7" s="13"/>
      <c r="AB7" s="13"/>
    </row>
    <row r="8" ht="50.25" customHeight="1">
      <c r="A8" s="14" t="s">
        <v>14</v>
      </c>
      <c r="B8" s="18" t="s">
        <v>140</v>
      </c>
      <c r="C8" s="74" t="s">
        <v>141</v>
      </c>
      <c r="D8" s="75"/>
      <c r="E8" s="15" t="s">
        <v>142</v>
      </c>
      <c r="F8" s="18">
        <v>49900.0</v>
      </c>
      <c r="G8" s="20">
        <f>F8*19%</f>
        <v>9481</v>
      </c>
      <c r="H8" s="21">
        <f>F8+G8</f>
        <v>59381</v>
      </c>
      <c r="I8" s="20">
        <f>H8</f>
        <v>59381</v>
      </c>
      <c r="J8" s="23" t="s">
        <v>18</v>
      </c>
      <c r="K8" s="18" t="s">
        <v>60</v>
      </c>
      <c r="L8" s="18" t="s">
        <v>143</v>
      </c>
    </row>
    <row r="9" ht="50.25" customHeight="1">
      <c r="A9" s="14" t="s">
        <v>21</v>
      </c>
      <c r="B9" s="69" t="s">
        <v>144</v>
      </c>
      <c r="C9" s="71" t="s">
        <v>145</v>
      </c>
      <c r="D9" s="76"/>
      <c r="E9" s="15" t="s">
        <v>142</v>
      </c>
      <c r="F9" s="45">
        <v>69900.0</v>
      </c>
      <c r="G9" s="20">
        <f t="shared" ref="G9:I9" si="1">F9</f>
        <v>69900</v>
      </c>
      <c r="H9" s="21">
        <f t="shared" si="1"/>
        <v>69900</v>
      </c>
      <c r="I9" s="20">
        <f t="shared" si="1"/>
        <v>69900</v>
      </c>
      <c r="J9" s="23" t="s">
        <v>18</v>
      </c>
      <c r="K9" s="18" t="s">
        <v>60</v>
      </c>
      <c r="L9" s="66" t="s">
        <v>146</v>
      </c>
    </row>
    <row r="10" ht="50.25" customHeight="1">
      <c r="A10" s="14" t="s">
        <v>25</v>
      </c>
      <c r="B10" s="18" t="s">
        <v>127</v>
      </c>
      <c r="C10" s="71" t="s">
        <v>147</v>
      </c>
      <c r="D10" s="60"/>
      <c r="E10" s="15" t="s">
        <v>142</v>
      </c>
      <c r="F10" s="45">
        <v>58200.0</v>
      </c>
      <c r="G10" s="20">
        <f>F10*19%</f>
        <v>11058</v>
      </c>
      <c r="H10" s="30">
        <f>F10+G10</f>
        <v>69258</v>
      </c>
      <c r="I10" s="20">
        <f>H10</f>
        <v>69258</v>
      </c>
      <c r="J10" s="23" t="s">
        <v>18</v>
      </c>
      <c r="K10" s="18" t="s">
        <v>60</v>
      </c>
      <c r="L10" s="66" t="s">
        <v>148</v>
      </c>
    </row>
    <row r="11" ht="15.0" hidden="1" customHeight="1">
      <c r="A11" s="31"/>
      <c r="B11" s="32"/>
      <c r="C11" s="32"/>
      <c r="D11" s="32"/>
      <c r="E11" s="32"/>
      <c r="F11" s="32"/>
      <c r="G11" s="32"/>
      <c r="H11" s="32"/>
      <c r="I11" s="32"/>
      <c r="J11" s="32"/>
      <c r="K11" s="32"/>
      <c r="L11" s="32"/>
    </row>
    <row r="12" ht="12.75" customHeight="1"/>
    <row r="13" ht="138.75" customHeight="1">
      <c r="A13" s="33" t="s">
        <v>149</v>
      </c>
      <c r="B13" s="4"/>
      <c r="C13" s="4"/>
      <c r="D13" s="4"/>
      <c r="E13" s="4"/>
      <c r="F13" s="4"/>
      <c r="G13" s="4"/>
      <c r="H13" s="4"/>
      <c r="I13" s="4"/>
      <c r="J13" s="4"/>
      <c r="K13" s="4"/>
      <c r="L13" s="5"/>
    </row>
    <row r="14" ht="12.75" customHeight="1"/>
    <row r="15" ht="75.0" customHeight="1">
      <c r="A15" s="33" t="s">
        <v>150</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location="polycard_client=search-nordic&amp;searchVariation=MCO10001436&amp;position=1&amp;search_layout=stack&amp;type=product&amp;tracking_id=eb5d4fbe-1611-4457-afd6-672ff7572652&amp;wid=MCO865557339&amp;sid=search" ref="C10"/>
  </hyperlinks>
  <printOptions/>
  <pageMargins bottom="0.75" footer="0.0" header="0.0" left="0.7" right="0.7" top="0.75"/>
  <pageSetup orientation="landscape"/>
  <drawing r:id="rId4"/>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4" width="19.13"/>
    <col customWidth="1" min="5" max="5" width="21.88"/>
    <col customWidth="1" min="6" max="7" width="17.0"/>
    <col customWidth="1" min="8" max="8" width="18.0"/>
    <col customWidth="1" min="9" max="9" width="17.0"/>
    <col customWidth="1" min="10" max="12" width="19.13"/>
    <col customWidth="1" min="13" max="28" width="10.0"/>
  </cols>
  <sheetData>
    <row r="1" ht="12.75" customHeight="1"/>
    <row r="2" ht="27.75" customHeight="1">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151</v>
      </c>
      <c r="C7" s="7" t="s">
        <v>152</v>
      </c>
      <c r="D7" s="46" t="s">
        <v>73</v>
      </c>
      <c r="E7" s="7" t="s">
        <v>153</v>
      </c>
      <c r="F7" s="7" t="s">
        <v>154</v>
      </c>
      <c r="G7" s="10" t="s">
        <v>155</v>
      </c>
      <c r="H7" s="11" t="s">
        <v>156</v>
      </c>
      <c r="I7" s="7" t="s">
        <v>10</v>
      </c>
      <c r="J7" s="7" t="s">
        <v>157</v>
      </c>
      <c r="K7" s="46" t="s">
        <v>79</v>
      </c>
      <c r="L7" s="7" t="s">
        <v>158</v>
      </c>
      <c r="M7" s="13"/>
      <c r="N7" s="13"/>
      <c r="O7" s="13"/>
      <c r="P7" s="13"/>
      <c r="Q7" s="13"/>
      <c r="R7" s="13"/>
      <c r="S7" s="13"/>
      <c r="T7" s="13"/>
      <c r="U7" s="13"/>
      <c r="V7" s="13"/>
      <c r="W7" s="13"/>
      <c r="X7" s="13"/>
      <c r="Y7" s="13"/>
      <c r="Z7" s="13"/>
      <c r="AA7" s="13"/>
      <c r="AB7" s="13"/>
    </row>
    <row r="8" ht="50.25" customHeight="1">
      <c r="A8" s="14" t="s">
        <v>14</v>
      </c>
      <c r="B8" s="18" t="s">
        <v>159</v>
      </c>
      <c r="C8" s="35" t="s">
        <v>160</v>
      </c>
      <c r="D8" s="57"/>
      <c r="E8" s="77" t="s">
        <v>161</v>
      </c>
      <c r="F8" s="18">
        <v>40336.0</v>
      </c>
      <c r="G8" s="20">
        <f t="shared" ref="G8:G10" si="1">F8*19%</f>
        <v>7663.84</v>
      </c>
      <c r="H8" s="21">
        <f>F8+G8</f>
        <v>47999.84</v>
      </c>
      <c r="I8" s="20">
        <f>H8</f>
        <v>47999.84</v>
      </c>
      <c r="J8" s="23" t="s">
        <v>18</v>
      </c>
      <c r="K8" s="18" t="s">
        <v>162</v>
      </c>
      <c r="L8" s="18" t="s">
        <v>143</v>
      </c>
    </row>
    <row r="9" ht="50.25" customHeight="1">
      <c r="A9" s="14" t="s">
        <v>21</v>
      </c>
      <c r="B9" s="69" t="s">
        <v>163</v>
      </c>
      <c r="C9" s="35" t="s">
        <v>164</v>
      </c>
      <c r="D9" s="60"/>
      <c r="E9" s="15" t="s">
        <v>161</v>
      </c>
      <c r="F9" s="78">
        <v>41270.0</v>
      </c>
      <c r="G9" s="20">
        <f t="shared" si="1"/>
        <v>7841.3</v>
      </c>
      <c r="H9" s="21">
        <f t="shared" ref="H9:I9" si="2">F9</f>
        <v>41270</v>
      </c>
      <c r="I9" s="20">
        <f t="shared" si="2"/>
        <v>7841.3</v>
      </c>
      <c r="J9" s="23" t="s">
        <v>18</v>
      </c>
      <c r="K9" s="18" t="s">
        <v>84</v>
      </c>
      <c r="L9" s="18" t="s">
        <v>165</v>
      </c>
    </row>
    <row r="10" ht="50.25" customHeight="1">
      <c r="A10" s="14" t="s">
        <v>25</v>
      </c>
      <c r="B10" s="18" t="s">
        <v>166</v>
      </c>
      <c r="C10" s="35" t="s">
        <v>167</v>
      </c>
      <c r="D10" s="60"/>
      <c r="E10" s="15" t="s">
        <v>161</v>
      </c>
      <c r="F10" s="45">
        <v>36699.0</v>
      </c>
      <c r="G10" s="79">
        <f t="shared" si="1"/>
        <v>6972.81</v>
      </c>
      <c r="H10" s="21">
        <f>F10</f>
        <v>36699</v>
      </c>
      <c r="I10" s="20">
        <f>H10*424561</f>
        <v>15580964139</v>
      </c>
      <c r="J10" s="23" t="s">
        <v>18</v>
      </c>
      <c r="K10" s="18" t="s">
        <v>168</v>
      </c>
      <c r="L10" s="18" t="s">
        <v>169</v>
      </c>
    </row>
    <row r="11" ht="15.0" hidden="1" customHeight="1">
      <c r="A11" s="31"/>
      <c r="B11" s="32"/>
      <c r="C11" s="32"/>
      <c r="D11" s="32"/>
      <c r="E11" s="32"/>
      <c r="F11" s="32"/>
      <c r="G11" s="32"/>
      <c r="H11" s="32"/>
      <c r="I11" s="32"/>
      <c r="J11" s="32"/>
      <c r="K11" s="32"/>
      <c r="L11" s="32"/>
    </row>
    <row r="12" ht="12.75" customHeight="1"/>
    <row r="13" ht="138.75" customHeight="1">
      <c r="A13" s="33" t="s">
        <v>170</v>
      </c>
      <c r="B13" s="4"/>
      <c r="C13" s="4"/>
      <c r="D13" s="4"/>
      <c r="E13" s="4"/>
      <c r="F13" s="4"/>
      <c r="G13" s="4"/>
      <c r="H13" s="4"/>
      <c r="I13" s="4"/>
      <c r="J13" s="4"/>
      <c r="K13" s="4"/>
      <c r="L13" s="5"/>
    </row>
    <row r="14" ht="12.75" customHeight="1"/>
    <row r="15" ht="75.0" customHeight="1">
      <c r="A15" s="33" t="s">
        <v>171</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location="polycard_client=search-nordic&amp;searchVariation=MCO32064269&amp;position=9&amp;search_layout=stack&amp;type=product&amp;tracking_id=84f536a3-7b1a-49c0-b304-4bddb937e2ca&amp;wid=MCO2922143466&amp;sid=search" ref="C8"/>
    <hyperlink r:id="rId2" ref="C9"/>
    <hyperlink r:id="rId3" ref="C10"/>
  </hyperlinks>
  <printOptions/>
  <pageMargins bottom="0.75" footer="0.0" header="0.0" left="0.7" right="0.7" top="0.75"/>
  <pageSetup orientation="landscape"/>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3" width="19.13"/>
    <col customWidth="1" min="4" max="5" width="21.88"/>
    <col customWidth="1" min="6" max="7" width="17.0"/>
    <col customWidth="1" min="8" max="8" width="18.0"/>
    <col customWidth="1" min="9" max="9" width="17.0"/>
    <col customWidth="1" min="10" max="12" width="19.13"/>
    <col customWidth="1" min="13" max="28" width="10.0"/>
  </cols>
  <sheetData>
    <row r="1" ht="12.75" customHeight="1"/>
    <row r="2" ht="27.75" customHeight="1">
      <c r="D2" s="2"/>
      <c r="E2" s="2" t="s">
        <v>0</v>
      </c>
    </row>
    <row r="3" ht="12.75" customHeight="1"/>
    <row r="4" ht="12.75" customHeight="1"/>
    <row r="5" ht="43.5" customHeight="1">
      <c r="A5" s="3" t="s">
        <v>1</v>
      </c>
      <c r="B5" s="4"/>
      <c r="C5" s="4"/>
      <c r="D5" s="4"/>
      <c r="E5" s="4"/>
      <c r="F5" s="4"/>
      <c r="G5" s="4"/>
      <c r="H5" s="4"/>
      <c r="I5" s="4"/>
      <c r="J5" s="4"/>
      <c r="K5" s="4"/>
      <c r="L5" s="5"/>
    </row>
    <row r="6" ht="15.75" customHeight="1"/>
    <row r="7" ht="75.75" customHeight="1">
      <c r="A7" s="6" t="s">
        <v>2</v>
      </c>
      <c r="B7" s="7" t="s">
        <v>172</v>
      </c>
      <c r="C7" s="7" t="s">
        <v>173</v>
      </c>
      <c r="D7" s="46" t="s">
        <v>5</v>
      </c>
      <c r="E7" s="7" t="s">
        <v>174</v>
      </c>
      <c r="F7" s="7" t="s">
        <v>175</v>
      </c>
      <c r="G7" s="10" t="s">
        <v>176</v>
      </c>
      <c r="H7" s="11" t="s">
        <v>177</v>
      </c>
      <c r="I7" s="7" t="s">
        <v>10</v>
      </c>
      <c r="J7" s="7" t="s">
        <v>178</v>
      </c>
      <c r="K7" s="46" t="s">
        <v>79</v>
      </c>
      <c r="L7" s="7" t="s">
        <v>179</v>
      </c>
      <c r="M7" s="13"/>
      <c r="N7" s="13"/>
      <c r="O7" s="13"/>
      <c r="P7" s="13"/>
      <c r="Q7" s="13"/>
      <c r="R7" s="13"/>
      <c r="S7" s="13"/>
      <c r="T7" s="13"/>
      <c r="U7" s="13"/>
      <c r="V7" s="13"/>
      <c r="W7" s="13"/>
      <c r="X7" s="13"/>
      <c r="Y7" s="13"/>
      <c r="Z7" s="13"/>
      <c r="AA7" s="13"/>
      <c r="AB7" s="13"/>
    </row>
    <row r="8" ht="50.25" customHeight="1">
      <c r="A8" s="14" t="s">
        <v>14</v>
      </c>
      <c r="B8" s="18" t="s">
        <v>180</v>
      </c>
      <c r="C8" s="80" t="s">
        <v>181</v>
      </c>
      <c r="D8" s="81"/>
      <c r="E8" s="81" t="s">
        <v>182</v>
      </c>
      <c r="F8" s="45">
        <v>4189000.0</v>
      </c>
      <c r="G8" s="20">
        <f>F8*19%</f>
        <v>795910</v>
      </c>
      <c r="H8" s="21">
        <f>F8+G8</f>
        <v>4984910</v>
      </c>
      <c r="I8" s="20">
        <f>H8</f>
        <v>4984910</v>
      </c>
      <c r="J8" s="23" t="s">
        <v>18</v>
      </c>
      <c r="K8" s="18" t="s">
        <v>60</v>
      </c>
      <c r="L8" s="18" t="s">
        <v>183</v>
      </c>
    </row>
    <row r="9" ht="50.25" customHeight="1">
      <c r="A9" s="14" t="s">
        <v>21</v>
      </c>
      <c r="B9" s="69" t="s">
        <v>184</v>
      </c>
      <c r="C9" s="80" t="s">
        <v>185</v>
      </c>
      <c r="D9" s="15"/>
      <c r="E9" s="15" t="s">
        <v>182</v>
      </c>
      <c r="F9" s="18">
        <v>4689721.0</v>
      </c>
      <c r="G9" s="20">
        <f t="shared" ref="G9:I9" si="1">F9</f>
        <v>4689721</v>
      </c>
      <c r="H9" s="21">
        <f t="shared" si="1"/>
        <v>4689721</v>
      </c>
      <c r="I9" s="20">
        <f t="shared" si="1"/>
        <v>4689721</v>
      </c>
      <c r="J9" s="23" t="s">
        <v>18</v>
      </c>
      <c r="K9" s="18" t="s">
        <v>186</v>
      </c>
      <c r="L9" s="18" t="s">
        <v>187</v>
      </c>
    </row>
    <row r="10" ht="50.25" customHeight="1">
      <c r="A10" s="14" t="s">
        <v>25</v>
      </c>
      <c r="B10" s="18" t="s">
        <v>188</v>
      </c>
      <c r="C10" s="35" t="s">
        <v>189</v>
      </c>
      <c r="D10" s="15"/>
      <c r="E10" s="15" t="s">
        <v>182</v>
      </c>
      <c r="F10" s="45">
        <v>5091492.0</v>
      </c>
      <c r="G10" s="20">
        <f>F10*19%</f>
        <v>967383.48</v>
      </c>
      <c r="H10" s="30">
        <f>F10+G10</f>
        <v>6058875.48</v>
      </c>
      <c r="I10" s="20">
        <f>H10</f>
        <v>6058875.48</v>
      </c>
      <c r="J10" s="23" t="s">
        <v>18</v>
      </c>
      <c r="K10" s="18" t="s">
        <v>84</v>
      </c>
      <c r="L10" s="18" t="s">
        <v>190</v>
      </c>
    </row>
    <row r="11" ht="15.0" hidden="1" customHeight="1">
      <c r="A11" s="31"/>
      <c r="B11" s="32"/>
      <c r="C11" s="32"/>
      <c r="D11" s="32"/>
      <c r="E11" s="32"/>
      <c r="F11" s="32"/>
      <c r="G11" s="32"/>
      <c r="H11" s="32"/>
      <c r="I11" s="32"/>
      <c r="J11" s="32"/>
      <c r="K11" s="32"/>
      <c r="L11" s="32"/>
    </row>
    <row r="12" ht="12.75" customHeight="1"/>
    <row r="13" ht="138.75" customHeight="1">
      <c r="A13" s="33" t="s">
        <v>191</v>
      </c>
      <c r="B13" s="4"/>
      <c r="C13" s="4"/>
      <c r="D13" s="4"/>
      <c r="E13" s="4"/>
      <c r="F13" s="4"/>
      <c r="G13" s="4"/>
      <c r="H13" s="4"/>
      <c r="I13" s="4"/>
      <c r="J13" s="4"/>
      <c r="K13" s="4"/>
      <c r="L13" s="5"/>
    </row>
    <row r="14" ht="12.75" customHeight="1"/>
    <row r="15" ht="75.0" customHeight="1">
      <c r="A15" s="33" t="s">
        <v>192</v>
      </c>
      <c r="B15" s="4"/>
      <c r="C15" s="4"/>
      <c r="D15" s="4"/>
      <c r="E15" s="4"/>
      <c r="F15" s="4"/>
      <c r="G15" s="4"/>
      <c r="H15" s="4"/>
      <c r="I15" s="4"/>
      <c r="J15" s="4"/>
      <c r="K15" s="4"/>
      <c r="L15" s="5"/>
    </row>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c r="D26" s="34"/>
      <c r="E26" s="34"/>
      <c r="F26" s="34"/>
      <c r="G26" s="1"/>
      <c r="H26" s="1"/>
    </row>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4">
    <mergeCell ref="E2:I2"/>
    <mergeCell ref="A5:L5"/>
    <mergeCell ref="A13:L13"/>
    <mergeCell ref="A15:L15"/>
  </mergeCells>
  <hyperlinks>
    <hyperlink r:id="rId1" ref="C8"/>
    <hyperlink r:id="rId2" ref="C9"/>
    <hyperlink r:id="rId3" ref="C10"/>
  </hyperlinks>
  <printOptions/>
  <pageMargins bottom="0.75" footer="0.0" header="0.0" left="0.7" right="0.7" top="0.75"/>
  <pageSetup orientation="landscape"/>
  <drawing r:id="rId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2010-11-08T17:12:41Z</dcterms:created>
  <dc:creator>Administrador</dc:creator>
</cp:coreProperties>
</file>